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<sst xmlns="http://schemas.openxmlformats.org/spreadsheetml/2006/main" count="221" uniqueCount="111">
  <si>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</si>
  <si>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</si>
  <si>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</si>
  <si>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</si>
  <si>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</si>
  <si>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</si>
  <si>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</si>
  <si>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</si>
  <si>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</si>
  <si>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</si>
  <si>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</si>
  <si>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</si>
  <si>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</si>
  <si>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</si>
  <si>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</si>
  <si>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</si>
  <si>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</si>
  <si>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</si>
  <si>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</si>
  <si>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</si>
  <si>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</si>
  <si>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</si>
  <si>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</si>
  <si>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</si>
  <si>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</si>
  <si>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</si>
  <si>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</si>
  <si>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</si>
  <si>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</si>
  <si>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</si>
  <si>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</si>
  <si>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</si>
  <si>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</si>
  <si>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</si>
  <si>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</si>
  <si>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</si>
  <si>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</si>
  <si>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</si>
  <si>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</si>
  <si>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</si>
  <si>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</si>
  <si>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</si>
  <si>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</si>
  <si>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</si>
  <si>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</si>
  <si>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</si>
  <si>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</si>
  <si>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</si>
  <si>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</si>
  <si>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</si>
  <si>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</si>
  <si>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</si>
  <si>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</si>
  <si>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</si>
  <si>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</si>
  <si>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</si>
  <si>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</si>
  <si>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</si>
  <si>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</si>
  <si>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</si>
  <si>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</si>
  <si>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</si>
  <si>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</si>
  <si>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</si>
  <si>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</si>
  <si>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</si>
  <si>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</si>
  <si>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</si>
  <si>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</si>
  <si>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</si>
  <si>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</si>
  <si>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</si>
  <si>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</si>
  <si>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</si>
  <si>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</si>
  <si>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</si>
  <si>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</si>
  <si>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</si>
  <si>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</si>
  <si>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</si>
  <si>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</si>
  <si>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</si>
  <si>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</si>
  <si>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</si>
  <si>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</si>
  <si>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</si>
  <si>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</si>
  <si>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</si>
  <si>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</si>
  <si>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</si>
  <si>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</si>
  <si>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</si>
  <si>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</si>
  <si>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</si>
  <si>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</si>
  <si>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</si>
  <si>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</si>
  <si>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</si>
  <si>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</si>
  <si>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</si>
  <si>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</si>
  <si>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</si>
  <si>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</si>
  <si>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</si>
  <si>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</si>
  <si>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</si>
  <si>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</si>
  <si>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</si>
  <si>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早くから下水道が普及し、⑧水洗化率は100％を達成しており、現在は安定した維持管理に努めている。
収支では抑制していた人件費や動力費が増え原価（経費）も上昇しているため⑥汚水処理原価が増加傾向にあるが、一般会計繰入金（収入）により①収益的収支比率はほぼ100％を保っている。⑤経費回収率も100％前後で推移しており、料金水準は適切であると考えられる。
企業債（借金）については、低利へ借換を行い、償還を進めているため、④企業債残高対事業規模比率は安定しているが、施設の長寿命化を計画実施しているため、今後は企業債残高が増え、指標は悪化する見込みである。
観光地のため季節変動や集客により処理水量の増減が大きく、⑦施設利用率は低迷している。</t>
    <rPh sb="13" eb="16">
      <t>スイセンカ</t>
    </rPh>
    <rPh sb="16" eb="17">
      <t>リツ</t>
    </rPh>
    <rPh sb="23" eb="25">
      <t>タッセイ</t>
    </rPh>
    <rPh sb="85" eb="87">
      <t>オスイ</t>
    </rPh>
    <rPh sb="87" eb="89">
      <t>ショリ</t>
    </rPh>
    <rPh sb="89" eb="91">
      <t>ゲンカ</t>
    </rPh>
    <rPh sb="92" eb="94">
      <t>ゾウカ</t>
    </rPh>
    <rPh sb="94" eb="96">
      <t>ケイコウ</t>
    </rPh>
    <rPh sb="138" eb="140">
      <t>ケイヒ</t>
    </rPh>
    <rPh sb="140" eb="142">
      <t>カイシュウ</t>
    </rPh>
    <rPh sb="142" eb="143">
      <t>リツ</t>
    </rPh>
    <rPh sb="148" eb="150">
      <t>ゼンゴ</t>
    </rPh>
    <rPh sb="151" eb="153">
      <t>スイイ</t>
    </rPh>
    <rPh sb="198" eb="200">
      <t>ショウカン</t>
    </rPh>
    <rPh sb="201" eb="202">
      <t>スス</t>
    </rPh>
    <rPh sb="210" eb="212">
      <t>キギョウ</t>
    </rPh>
    <rPh sb="212" eb="213">
      <t>サイ</t>
    </rPh>
    <rPh sb="213" eb="215">
      <t>ザンダカ</t>
    </rPh>
    <rPh sb="215" eb="216">
      <t>タイ</t>
    </rPh>
    <rPh sb="216" eb="218">
      <t>ジギョウ</t>
    </rPh>
    <rPh sb="218" eb="220">
      <t>キボ</t>
    </rPh>
    <rPh sb="220" eb="222">
      <t>ヒリツ</t>
    </rPh>
    <rPh sb="253" eb="255">
      <t>キギョウ</t>
    </rPh>
    <rPh sb="255" eb="256">
      <t>サイ</t>
    </rPh>
    <rPh sb="262" eb="264">
      <t>シヒョウ</t>
    </rPh>
    <rPh sb="265" eb="267">
      <t>アッカ</t>
    </rPh>
    <rPh sb="269" eb="271">
      <t>ミコ</t>
    </rPh>
    <rPh sb="312" eb="314">
      <t>テイメイ</t>
    </rPh>
    <phoneticPr fontId="1"/>
  </si>
  <si>
    <t>　老朽化した管路については、更新を終えており、今後は耐震や陥没対策が必要である。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</si>
  <si>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公共下水道は町中心部である高野山処理区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</si>
</sst>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316160"/>
        <c:axId val="1063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106316160"/>
        <c:axId val="106319232"/>
      </c:lineChart>
      <c:dateAx>
        <c:axId val="106316160"/>
        <c:scaling>
          <c:orientation val="minMax"/>
        </c:scaling>
        <c:delete val="1"/>
        <c:axPos val="b"/>
        <c:numFmt formatCode="ge" sourceLinked="1"/>
        <c:majorTickMark val="none"/>
        <c:minorTickMark val="none"/>
        <c:tickLblPos val="none"/>
        <c:crossAx val="106319232"/>
        <c:crosses val="autoZero"/>
        <c:auto val="1"/>
        <c:lblOffset val="100"/>
        <c:baseTimeUnit val="years"/>
      </c:dateAx>
      <c:valAx>
        <c:axId val="1063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81.599999999999994</c:v>
                </c:pt>
                <c:pt idx="1">
                  <c:v>80.3</c:v>
                </c:pt>
                <c:pt idx="2">
                  <c:v>78</c:v>
                </c:pt>
                <c:pt idx="3">
                  <c:v>62.65</c:v>
                </c:pt>
                <c:pt idx="4">
                  <c:v>64.760000000000005</c:v>
                </c:pt>
              </c:numCache>
            </c:numRef>
          </c:val>
        </c:ser>
        <c:dLbls>
          <c:showLegendKey val="0"/>
          <c:showVal val="0"/>
          <c:showCatName val="0"/>
          <c:showSerName val="0"/>
          <c:showPercent val="0"/>
          <c:showBubbleSize val="0"/>
        </c:dLbls>
        <c:gapWidth val="150"/>
        <c:axId val="92330624"/>
        <c:axId val="92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56.81</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92330624"/>
        <c:axId val="92353280"/>
      </c:lineChart>
      <c:dateAx>
        <c:axId val="92330624"/>
        <c:scaling>
          <c:orientation val="minMax"/>
        </c:scaling>
        <c:delete val="1"/>
        <c:axPos val="b"/>
        <c:numFmt formatCode="ge" sourceLinked="1"/>
        <c:majorTickMark val="none"/>
        <c:minorTickMark val="none"/>
        <c:tickLblPos val="none"/>
        <c:crossAx val="92353280"/>
        <c:crosses val="autoZero"/>
        <c:auto val="1"/>
        <c:lblOffset val="100"/>
        <c:baseTimeUnit val="years"/>
      </c:dateAx>
      <c:valAx>
        <c:axId val="92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2547328"/>
        <c:axId val="925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94.43</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92547328"/>
        <c:axId val="92553600"/>
      </c:lineChart>
      <c:dateAx>
        <c:axId val="92547328"/>
        <c:scaling>
          <c:orientation val="minMax"/>
        </c:scaling>
        <c:delete val="1"/>
        <c:axPos val="b"/>
        <c:numFmt formatCode="ge" sourceLinked="1"/>
        <c:majorTickMark val="none"/>
        <c:minorTickMark val="none"/>
        <c:tickLblPos val="none"/>
        <c:crossAx val="92553600"/>
        <c:crosses val="autoZero"/>
        <c:auto val="1"/>
        <c:lblOffset val="100"/>
        <c:baseTimeUnit val="years"/>
      </c:dateAx>
      <c:valAx>
        <c:axId val="925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101.02</c:v>
                </c:pt>
                <c:pt idx="1">
                  <c:v>99.74</c:v>
                </c:pt>
                <c:pt idx="2">
                  <c:v>103.93</c:v>
                </c:pt>
                <c:pt idx="3">
                  <c:v>99.58</c:v>
                </c:pt>
                <c:pt idx="4">
                  <c:v>105.32</c:v>
                </c:pt>
              </c:numCache>
            </c:numRef>
          </c:val>
        </c:ser>
        <c:dLbls>
          <c:showLegendKey val="0"/>
          <c:showVal val="0"/>
          <c:showCatName val="0"/>
          <c:showSerName val="0"/>
          <c:showPercent val="0"/>
          <c:showBubbleSize val="0"/>
        </c:dLbls>
        <c:gapWidth val="150"/>
        <c:axId val="107566976"/>
        <c:axId val="1097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66976"/>
        <c:axId val="109785088"/>
      </c:lineChart>
      <c:dateAx>
        <c:axId val="107566976"/>
        <c:scaling>
          <c:orientation val="minMax"/>
        </c:scaling>
        <c:delete val="1"/>
        <c:axPos val="b"/>
        <c:numFmt formatCode="ge" sourceLinked="1"/>
        <c:majorTickMark val="none"/>
        <c:minorTickMark val="none"/>
        <c:tickLblPos val="none"/>
        <c:crossAx val="109785088"/>
        <c:crosses val="autoZero"/>
        <c:auto val="1"/>
        <c:lblOffset val="100"/>
        <c:baseTimeUnit val="years"/>
      </c:dateAx>
      <c:valAx>
        <c:axId val="109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73696"/>
        <c:axId val="90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73696"/>
        <c:axId val="90975616"/>
      </c:lineChart>
      <c:dateAx>
        <c:axId val="90973696"/>
        <c:scaling>
          <c:orientation val="minMax"/>
        </c:scaling>
        <c:delete val="1"/>
        <c:axPos val="b"/>
        <c:numFmt formatCode="ge" sourceLinked="1"/>
        <c:majorTickMark val="none"/>
        <c:minorTickMark val="none"/>
        <c:tickLblPos val="none"/>
        <c:crossAx val="90975616"/>
        <c:crosses val="autoZero"/>
        <c:auto val="1"/>
        <c:lblOffset val="100"/>
        <c:baseTimeUnit val="years"/>
      </c:dateAx>
      <c:valAx>
        <c:axId val="909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18368"/>
        <c:axId val="910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18368"/>
        <c:axId val="91020288"/>
      </c:lineChart>
      <c:dateAx>
        <c:axId val="91018368"/>
        <c:scaling>
          <c:orientation val="minMax"/>
        </c:scaling>
        <c:delete val="1"/>
        <c:axPos val="b"/>
        <c:numFmt formatCode="ge" sourceLinked="1"/>
        <c:majorTickMark val="none"/>
        <c:minorTickMark val="none"/>
        <c:tickLblPos val="none"/>
        <c:crossAx val="91020288"/>
        <c:crosses val="autoZero"/>
        <c:auto val="1"/>
        <c:lblOffset val="100"/>
        <c:baseTimeUnit val="years"/>
      </c:dateAx>
      <c:valAx>
        <c:axId val="910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71232"/>
        <c:axId val="910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71232"/>
        <c:axId val="91073152"/>
      </c:lineChart>
      <c:dateAx>
        <c:axId val="91071232"/>
        <c:scaling>
          <c:orientation val="minMax"/>
        </c:scaling>
        <c:delete val="1"/>
        <c:axPos val="b"/>
        <c:numFmt formatCode="ge" sourceLinked="1"/>
        <c:majorTickMark val="none"/>
        <c:minorTickMark val="none"/>
        <c:tickLblPos val="none"/>
        <c:crossAx val="91073152"/>
        <c:crosses val="autoZero"/>
        <c:auto val="1"/>
        <c:lblOffset val="100"/>
        <c:baseTimeUnit val="years"/>
      </c:dateAx>
      <c:valAx>
        <c:axId val="910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83136"/>
        <c:axId val="910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83136"/>
        <c:axId val="91085056"/>
      </c:lineChart>
      <c:dateAx>
        <c:axId val="91083136"/>
        <c:scaling>
          <c:orientation val="minMax"/>
        </c:scaling>
        <c:delete val="1"/>
        <c:axPos val="b"/>
        <c:numFmt formatCode="ge" sourceLinked="1"/>
        <c:majorTickMark val="none"/>
        <c:minorTickMark val="none"/>
        <c:tickLblPos val="none"/>
        <c:crossAx val="91085056"/>
        <c:crosses val="autoZero"/>
        <c:auto val="1"/>
        <c:lblOffset val="100"/>
        <c:baseTimeUnit val="years"/>
      </c:dateAx>
      <c:valAx>
        <c:axId val="910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440.38</c:v>
                </c:pt>
                <c:pt idx="1">
                  <c:v>488.03</c:v>
                </c:pt>
                <c:pt idx="2">
                  <c:v>484.25</c:v>
                </c:pt>
                <c:pt idx="3">
                  <c:v>472.4</c:v>
                </c:pt>
                <c:pt idx="4">
                  <c:v>358.37</c:v>
                </c:pt>
              </c:numCache>
            </c:numRef>
          </c:val>
        </c:ser>
        <c:dLbls>
          <c:showLegendKey val="0"/>
          <c:showVal val="0"/>
          <c:showCatName val="0"/>
          <c:showSerName val="0"/>
          <c:showPercent val="0"/>
          <c:showBubbleSize val="0"/>
        </c:dLbls>
        <c:gapWidth val="150"/>
        <c:axId val="91111424"/>
        <c:axId val="911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640.62</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91111424"/>
        <c:axId val="91113344"/>
      </c:lineChart>
      <c:dateAx>
        <c:axId val="91111424"/>
        <c:scaling>
          <c:orientation val="minMax"/>
        </c:scaling>
        <c:delete val="1"/>
        <c:axPos val="b"/>
        <c:numFmt formatCode="ge" sourceLinked="1"/>
        <c:majorTickMark val="none"/>
        <c:minorTickMark val="none"/>
        <c:tickLblPos val="none"/>
        <c:crossAx val="91113344"/>
        <c:crosses val="autoZero"/>
        <c:auto val="1"/>
        <c:lblOffset val="100"/>
        <c:baseTimeUnit val="years"/>
      </c:dateAx>
      <c:valAx>
        <c:axId val="91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102.57</c:v>
                </c:pt>
                <c:pt idx="1">
                  <c:v>96.27</c:v>
                </c:pt>
                <c:pt idx="2">
                  <c:v>96.23</c:v>
                </c:pt>
                <c:pt idx="3">
                  <c:v>91.31</c:v>
                </c:pt>
                <c:pt idx="4">
                  <c:v>105.6</c:v>
                </c:pt>
              </c:numCache>
            </c:numRef>
          </c:val>
        </c:ser>
        <c:dLbls>
          <c:showLegendKey val="0"/>
          <c:showVal val="0"/>
          <c:showCatName val="0"/>
          <c:showSerName val="0"/>
          <c:showPercent val="0"/>
          <c:showBubbleSize val="0"/>
        </c:dLbls>
        <c:gapWidth val="150"/>
        <c:axId val="92220800"/>
        <c:axId val="922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88.62</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92220800"/>
        <c:axId val="92227072"/>
      </c:lineChart>
      <c:dateAx>
        <c:axId val="92220800"/>
        <c:scaling>
          <c:orientation val="minMax"/>
        </c:scaling>
        <c:delete val="1"/>
        <c:axPos val="b"/>
        <c:numFmt formatCode="ge" sourceLinked="1"/>
        <c:majorTickMark val="none"/>
        <c:minorTickMark val="none"/>
        <c:tickLblPos val="none"/>
        <c:crossAx val="92227072"/>
        <c:crosses val="autoZero"/>
        <c:auto val="1"/>
        <c:lblOffset val="100"/>
        <c:baseTimeUnit val="years"/>
      </c:dateAx>
      <c:valAx>
        <c:axId val="922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131.88999999999999</c:v>
                </c:pt>
                <c:pt idx="1">
                  <c:v>141.35</c:v>
                </c:pt>
                <c:pt idx="2">
                  <c:v>142.18</c:v>
                </c:pt>
                <c:pt idx="3">
                  <c:v>156.30000000000001</c:v>
                </c:pt>
                <c:pt idx="4">
                  <c:v>150.01</c:v>
                </c:pt>
              </c:numCache>
            </c:numRef>
          </c:val>
        </c:ser>
        <c:dLbls>
          <c:showLegendKey val="0"/>
          <c:showVal val="0"/>
          <c:showCatName val="0"/>
          <c:showSerName val="0"/>
          <c:showPercent val="0"/>
          <c:showBubbleSize val="0"/>
        </c:dLbls>
        <c:gapWidth val="150"/>
        <c:axId val="92265472"/>
        <c:axId val="923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129.88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92265472"/>
        <c:axId val="92312704"/>
      </c:lineChart>
      <c:dateAx>
        <c:axId val="92265472"/>
        <c:scaling>
          <c:orientation val="minMax"/>
        </c:scaling>
        <c:delete val="1"/>
        <c:axPos val="b"/>
        <c:numFmt formatCode="ge" sourceLinked="1"/>
        <c:majorTickMark val="none"/>
        <c:minorTickMark val="none"/>
        <c:tickLblPos val="none"/>
        <c:crossAx val="92312704"/>
        <c:crosses val="autoZero"/>
        <c:auto val="1"/>
        <c:lblOffset val="100"/>
        <c:baseTimeUnit val="years"/>
      </c:dateAx>
      <c:valAx>
        <c:axId val="923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3298</v>
      </c>
      <c r="AM8" s="64"/>
      <c r="AN8" s="64"/>
      <c r="AO8" s="64"/>
      <c r="AP8" s="64"/>
      <c r="AQ8" s="64"/>
      <c r="AR8" s="64"/>
      <c r="AS8" s="64"/>
      <c r="AT8" s="63">
        <f>データ!S6</f>
        <v>137.03</v>
      </c>
      <c r="AU8" s="63"/>
      <c r="AV8" s="63"/>
      <c r="AW8" s="63"/>
      <c r="AX8" s="63"/>
      <c r="AY8" s="63"/>
      <c r="AZ8" s="63"/>
      <c r="BA8" s="63"/>
      <c r="BB8" s="63">
        <f>データ!T6</f>
        <v>24.07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72.38</v>
      </c>
      <c r="Q10" s="63"/>
      <c r="R10" s="63"/>
      <c r="S10" s="63"/>
      <c r="T10" s="63"/>
      <c r="U10" s="63"/>
      <c r="V10" s="63"/>
      <c r="W10" s="63">
        <f>データ!P6</f>
        <v>55.62</v>
      </c>
      <c r="X10" s="63"/>
      <c r="Y10" s="63"/>
      <c r="Z10" s="63"/>
      <c r="AA10" s="63"/>
      <c r="AB10" s="63"/>
      <c r="AC10" s="63"/>
      <c r="AD10" s="64">
        <f>データ!Q6</f>
        <v>2800</v>
      </c>
      <c r="AE10" s="64"/>
      <c r="AF10" s="64"/>
      <c r="AG10" s="64"/>
      <c r="AH10" s="64"/>
      <c r="AI10" s="64"/>
      <c r="AJ10" s="64"/>
      <c r="AK10" s="2"/>
      <c r="AL10" s="64">
        <f>データ!U6</f>
        <v>2374</v>
      </c>
      <c r="AM10" s="64"/>
      <c r="AN10" s="64"/>
      <c r="AO10" s="64"/>
      <c r="AP10" s="64"/>
      <c r="AQ10" s="64"/>
      <c r="AR10" s="64"/>
      <c r="AS10" s="64"/>
      <c r="AT10" s="63">
        <f>データ!V6</f>
        <v>1.43</v>
      </c>
      <c r="AU10" s="63"/>
      <c r="AV10" s="63"/>
      <c r="AW10" s="63"/>
      <c r="AX10" s="63"/>
      <c r="AY10" s="63"/>
      <c r="AZ10" s="63"/>
      <c r="BA10" s="63"/>
      <c r="BB10" s="63">
        <f>データ!W6</f>
        <v>1660.14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303445</v>
      </c>
      <c r="D6" s="31">
        <f t="shared" si="3"/>
        <v>47</v>
      </c>
      <c r="E6" s="31">
        <f t="shared" si="3"/>
        <v>17</v>
      </c>
      <c r="F6" s="31">
        <f t="shared" si="3"/>
        <v>1</v>
      </c>
      <c r="G6" s="31">
        <f t="shared" si="3"/>
        <v>0</v>
      </c>
      <c r="H6" s="31" t="str">
        <f t="shared" si="3"/>
        <v>和歌山県　高野町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72.38</v>
      </c>
      <c r="P6" s="32">
        <f t="shared" si="3"/>
        <v>55.62</v>
      </c>
      <c r="Q6" s="32">
        <f t="shared" si="3"/>
        <v>2800</v>
      </c>
      <c r="R6" s="32">
        <f t="shared" si="3"/>
        <v>3298</v>
      </c>
      <c r="S6" s="32">
        <f t="shared" si="3"/>
        <v>137.03</v>
      </c>
      <c r="T6" s="32">
        <f t="shared" si="3"/>
        <v>24.07</v>
      </c>
      <c r="U6" s="32">
        <f t="shared" si="3"/>
        <v>2374</v>
      </c>
      <c r="V6" s="32">
        <f t="shared" si="3"/>
        <v>1.43</v>
      </c>
      <c r="W6" s="32">
        <f t="shared" si="3"/>
        <v>1660.14</v>
      </c>
      <c r="X6" s="33">
        <f>IF(X7="",NA(),X7)</f>
        <v>101.02</v>
      </c>
      <c r="Y6" s="33">
        <f t="shared" ref="Y6:AG6" si="4">IF(Y7="",NA(),Y7)</f>
        <v>99.74</v>
      </c>
      <c r="Z6" s="33">
        <f t="shared" si="4"/>
        <v>103.93</v>
      </c>
      <c r="AA6" s="33">
        <f t="shared" si="4"/>
        <v>99.58</v>
      </c>
      <c r="AB6" s="33">
        <f t="shared" si="4"/>
        <v>105.32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440.38</v>
      </c>
      <c r="BF6" s="33">
        <f t="shared" ref="BF6:BN6" si="7">IF(BF7="",NA(),BF7)</f>
        <v>488.03</v>
      </c>
      <c r="BG6" s="33">
        <f t="shared" si="7"/>
        <v>484.25</v>
      </c>
      <c r="BH6" s="33">
        <f t="shared" si="7"/>
        <v>472.4</v>
      </c>
      <c r="BI6" s="33">
        <f t="shared" si="7"/>
        <v>358.37</v>
      </c>
      <c r="BJ6" s="33">
        <f t="shared" si="7"/>
        <v>640.62</v>
      </c>
      <c r="BK6" s="33">
        <f t="shared" si="7"/>
        <v>563.88</v>
      </c>
      <c r="BL6" s="33">
        <f t="shared" si="7"/>
        <v>603.13</v>
      </c>
      <c r="BM6" s="33">
        <f t="shared" si="7"/>
        <v>677.82</v>
      </c>
      <c r="BN6" s="33">
        <f t="shared" si="7"/>
        <v>593.23</v>
      </c>
      <c r="BO6" s="32" t="str">
        <f>IF(BO7="","",IF(BO7="-","【-】","【"&amp;SUBSTITUTE(TEXT(BO7,"#,##0.00"),"-","△")&amp;"】"))</f>
        <v>【763.62】</v>
      </c>
      <c r="BP6" s="33">
        <f>IF(BP7="",NA(),BP7)</f>
        <v>102.57</v>
      </c>
      <c r="BQ6" s="33">
        <f t="shared" ref="BQ6:BY6" si="8">IF(BQ7="",NA(),BQ7)</f>
        <v>96.27</v>
      </c>
      <c r="BR6" s="33">
        <f t="shared" si="8"/>
        <v>96.23</v>
      </c>
      <c r="BS6" s="33">
        <f t="shared" si="8"/>
        <v>91.31</v>
      </c>
      <c r="BT6" s="33">
        <f t="shared" si="8"/>
        <v>105.6</v>
      </c>
      <c r="BU6" s="33">
        <f t="shared" si="8"/>
        <v>88.62</v>
      </c>
      <c r="BV6" s="33">
        <f t="shared" si="8"/>
        <v>92.2</v>
      </c>
      <c r="BW6" s="33">
        <f t="shared" si="8"/>
        <v>81.81</v>
      </c>
      <c r="BX6" s="33">
        <f t="shared" si="8"/>
        <v>78.510000000000005</v>
      </c>
      <c r="BY6" s="33">
        <f t="shared" si="8"/>
        <v>86.48</v>
      </c>
      <c r="BZ6" s="32" t="str">
        <f>IF(BZ7="","",IF(BZ7="-","【-】","【"&amp;SUBSTITUTE(TEXT(BZ7,"#,##0.00"),"-","△")&amp;"】"))</f>
        <v>【98.53】</v>
      </c>
      <c r="CA6" s="33">
        <f>IF(CA7="",NA(),CA7)</f>
        <v>131.88999999999999</v>
      </c>
      <c r="CB6" s="33">
        <f t="shared" ref="CB6:CJ6" si="9">IF(CB7="",NA(),CB7)</f>
        <v>141.35</v>
      </c>
      <c r="CC6" s="33">
        <f t="shared" si="9"/>
        <v>142.18</v>
      </c>
      <c r="CD6" s="33">
        <f t="shared" si="9"/>
        <v>156.30000000000001</v>
      </c>
      <c r="CE6" s="33">
        <f t="shared" si="9"/>
        <v>150.01</v>
      </c>
      <c r="CF6" s="33">
        <f t="shared" si="9"/>
        <v>129.88</v>
      </c>
      <c r="CG6" s="33">
        <f t="shared" si="9"/>
        <v>136.66</v>
      </c>
      <c r="CH6" s="33">
        <f t="shared" si="9"/>
        <v>154.86000000000001</v>
      </c>
      <c r="CI6" s="33">
        <f t="shared" si="9"/>
        <v>171.02</v>
      </c>
      <c r="CJ6" s="33">
        <f t="shared" si="9"/>
        <v>174.38</v>
      </c>
      <c r="CK6" s="32" t="str">
        <f>IF(CK7="","",IF(CK7="-","【-】","【"&amp;SUBSTITUTE(TEXT(CK7,"#,##0.00"),"-","△")&amp;"】"))</f>
        <v>【139.70】</v>
      </c>
      <c r="CL6" s="33">
        <f>IF(CL7="",NA(),CL7)</f>
        <v>81.599999999999994</v>
      </c>
      <c r="CM6" s="33">
        <f t="shared" ref="CM6:CU6" si="10">IF(CM7="",NA(),CM7)</f>
        <v>80.3</v>
      </c>
      <c r="CN6" s="33">
        <f t="shared" si="10"/>
        <v>78</v>
      </c>
      <c r="CO6" s="33">
        <f t="shared" si="10"/>
        <v>62.65</v>
      </c>
      <c r="CP6" s="33">
        <f t="shared" si="10"/>
        <v>64.760000000000005</v>
      </c>
      <c r="CQ6" s="33">
        <f t="shared" si="10"/>
        <v>56.81</v>
      </c>
      <c r="CR6" s="33">
        <f t="shared" si="10"/>
        <v>55.85</v>
      </c>
      <c r="CS6" s="33">
        <f t="shared" si="10"/>
        <v>53.69</v>
      </c>
      <c r="CT6" s="33">
        <f t="shared" si="10"/>
        <v>62.25</v>
      </c>
      <c r="CU6" s="33">
        <f t="shared" si="10"/>
        <v>58.04</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94.43</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0.15</v>
      </c>
      <c r="EL6" s="33">
        <f t="shared" si="14"/>
        <v>0.12</v>
      </c>
      <c r="EM6" s="33">
        <f t="shared" si="14"/>
        <v>0.14000000000000001</v>
      </c>
      <c r="EN6" s="32" t="str">
        <f>IF(EN7="","",IF(EN7="-","【-】","【"&amp;SUBSTITUTE(TEXT(EN7,"#,##0.00"),"-","△")&amp;"】"))</f>
        <v>【0.23】</v>
      </c>
    </row>
    <row r="7" spans="1:144" s="34" customFormat="1" x14ac:dyDescent="0.15">
      <c r="A7" s="26"/>
      <c r="B7" s="35">
        <v>2015</v>
      </c>
      <c r="C7" s="35">
        <v>303445</v>
      </c>
      <c r="D7" s="35">
        <v>47</v>
      </c>
      <c r="E7" s="35">
        <v>17</v>
      </c>
      <c r="F7" s="35">
        <v>1</v>
      </c>
      <c r="G7" s="35">
        <v>0</v>
      </c>
      <c r="H7" s="35" t="s">
        <v>96</v>
      </c>
      <c r="I7" s="35" t="s">
        <v>97</v>
      </c>
      <c r="J7" s="35" t="s">
        <v>98</v>
      </c>
      <c r="K7" s="35" t="s">
        <v>99</v>
      </c>
      <c r="L7" s="35" t="s">
        <v>100</v>
      </c>
      <c r="M7" s="36" t="s">
        <v>101</v>
      </c>
      <c r="N7" s="36" t="s">
        <v>102</v>
      </c>
      <c r="O7" s="36">
        <v>72.38</v>
      </c>
      <c r="P7" s="36">
        <v>55.62</v>
      </c>
      <c r="Q7" s="36">
        <v>2800</v>
      </c>
      <c r="R7" s="36">
        <v>3298</v>
      </c>
      <c r="S7" s="36">
        <v>137.03</v>
      </c>
      <c r="T7" s="36">
        <v>24.07</v>
      </c>
      <c r="U7" s="36">
        <v>2374</v>
      </c>
      <c r="V7" s="36">
        <v>1.43</v>
      </c>
      <c r="W7" s="36">
        <v>1660.14</v>
      </c>
      <c r="X7" s="36">
        <v>101.02</v>
      </c>
      <c r="Y7" s="36">
        <v>99.74</v>
      </c>
      <c r="Z7" s="36">
        <v>103.93</v>
      </c>
      <c r="AA7" s="36">
        <v>99.58</v>
      </c>
      <c r="AB7" s="36">
        <v>105.32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440.38</v>
      </c>
      <c r="BF7" s="36">
        <v>488.03</v>
      </c>
      <c r="BG7" s="36">
        <v>484.25</v>
      </c>
      <c r="BH7" s="36">
        <v>472.4</v>
      </c>
      <c r="BI7" s="36">
        <v>358.37</v>
      </c>
      <c r="BJ7" s="36">
        <v>640.62</v>
      </c>
      <c r="BK7" s="36">
        <v>563.88</v>
      </c>
      <c r="BL7" s="36">
        <v>603.13</v>
      </c>
      <c r="BM7" s="36">
        <v>677.82</v>
      </c>
      <c r="BN7" s="36">
        <v>593.23</v>
      </c>
      <c r="BO7" s="36">
        <v>763.62</v>
      </c>
      <c r="BP7" s="36">
        <v>102.57</v>
      </c>
      <c r="BQ7" s="36">
        <v>96.27</v>
      </c>
      <c r="BR7" s="36">
        <v>96.23</v>
      </c>
      <c r="BS7" s="36">
        <v>91.31</v>
      </c>
      <c r="BT7" s="36">
        <v>105.6</v>
      </c>
      <c r="BU7" s="36">
        <v>88.62</v>
      </c>
      <c r="BV7" s="36">
        <v>92.2</v>
      </c>
      <c r="BW7" s="36">
        <v>81.81</v>
      </c>
      <c r="BX7" s="36">
        <v>78.510000000000005</v>
      </c>
      <c r="BY7" s="36">
        <v>86.48</v>
      </c>
      <c r="BZ7" s="36">
        <v>98.53</v>
      </c>
      <c r="CA7" s="36">
        <v>131.88999999999999</v>
      </c>
      <c r="CB7" s="36">
        <v>141.35</v>
      </c>
      <c r="CC7" s="36">
        <v>142.18</v>
      </c>
      <c r="CD7" s="36">
        <v>156.30000000000001</v>
      </c>
      <c r="CE7" s="36">
        <v>150.01</v>
      </c>
      <c r="CF7" s="36">
        <v>129.88</v>
      </c>
      <c r="CG7" s="36">
        <v>136.66</v>
      </c>
      <c r="CH7" s="36">
        <v>154.86000000000001</v>
      </c>
      <c r="CI7" s="36">
        <v>171.02</v>
      </c>
      <c r="CJ7" s="36">
        <v>174.38</v>
      </c>
      <c r="CK7" s="36">
        <v>139.69999999999999</v>
      </c>
      <c r="CL7" s="36">
        <v>81.599999999999994</v>
      </c>
      <c r="CM7" s="36">
        <v>80.3</v>
      </c>
      <c r="CN7" s="36">
        <v>78</v>
      </c>
      <c r="CO7" s="36">
        <v>62.65</v>
      </c>
      <c r="CP7" s="36">
        <v>64.760000000000005</v>
      </c>
      <c r="CQ7" s="36">
        <v>56.81</v>
      </c>
      <c r="CR7" s="36">
        <v>55.85</v>
      </c>
      <c r="CS7" s="36">
        <v>53.69</v>
      </c>
      <c r="CT7" s="36">
        <v>62.25</v>
      </c>
      <c r="CU7" s="36">
        <v>58.04</v>
      </c>
      <c r="CV7" s="36">
        <v>60.01</v>
      </c>
      <c r="CW7" s="36">
        <v>100</v>
      </c>
      <c r="CX7" s="36">
        <v>100</v>
      </c>
      <c r="CY7" s="36">
        <v>100</v>
      </c>
      <c r="CZ7" s="36">
        <v>100</v>
      </c>
      <c r="DA7" s="36">
        <v>100</v>
      </c>
      <c r="DB7" s="36">
        <v>94.43</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0.15</v>
      </c>
      <c r="EL7" s="36">
        <v>0.12</v>
      </c>
      <c r="EM7" s="36">
        <v>0.14000000000000001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2017-02-22T01:35:48Z</cp:lastPrinted>
  <dcterms:created xsi:type="dcterms:W3CDTF">2017-02-08T02:53:08Z</dcterms:created>
  <dcterms:modified xsi:type="dcterms:W3CDTF">2017-02-22T01:35:54Z</dcterms:modified>
</cp:coreProperties>
</file>