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AP23" i="11" l="1"/>
  <c r="V23" i="11"/>
  <c r="Q23" i="11"/>
  <c r="AU63" i="11"/>
  <c r="AP63" i="11"/>
  <c r="AP88" i="11"/>
  <c r="AF88" i="11"/>
  <c r="AA30" i="11" l="1"/>
  <c r="AA31" i="11"/>
  <c r="AA32" i="11"/>
  <c r="AA33" i="11"/>
  <c r="AA34" i="11"/>
  <c r="AA35" i="11"/>
  <c r="AA36" i="11"/>
  <c r="AA37" i="11"/>
  <c r="AA29" i="11"/>
  <c r="AA28" i="11"/>
  <c r="AA7" i="11" l="1"/>
  <c r="AA23" i="11" s="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E35" i="9" s="1"/>
  <c r="BE36" i="9" s="1"/>
  <c r="BE37" i="9" s="1"/>
</calcChain>
</file>

<file path=xl/sharedStrings.xml><?xml version="1.0" encoding="utf-8"?>
<sst xmlns="http://schemas.openxmlformats.org/spreadsheetml/2006/main" count="1069" uniqueCount="571">
  <si>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</si>
  <si>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</si>
  <si>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</si>
  <si>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</si>
  <si>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</si>
  <si>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</si>
  <si>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</si>
  <si>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</si>
  <si>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</si>
  <si>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</si>
  <si>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</si>
  <si>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</si>
  <si>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</si>
  <si>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</si>
  <si>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</si>
  <si>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</si>
  <si>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</si>
  <si>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</si>
  <si>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</si>
  <si>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</si>
  <si>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</si>
  <si>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</si>
  <si>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</si>
  <si>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</si>
  <si>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</si>
  <si>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</si>
  <si>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</si>
  <si>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</si>
  <si>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</si>
  <si>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</si>
  <si>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</si>
  <si>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</si>
  <si>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</si>
  <si>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</si>
  <si>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</si>
  <si>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</si>
  <si>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</si>
  <si>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</si>
  <si>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</si>
  <si>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</si>
  <si>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</si>
  <si>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</si>
  <si>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</si>
  <si>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</si>
  <si>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</si>
  <si>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</si>
  <si>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</si>
  <si>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</si>
  <si>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</si>
  <si>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</si>
  <si>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</si>
  <si>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</si>
  <si>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</si>
  <si>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</si>
  <si>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</si>
  <si>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</si>
  <si>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</si>
  <si>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</si>
  <si>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</si>
  <si>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</si>
  <si>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</si>
  <si>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</si>
  <si>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</si>
  <si>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</si>
  <si>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</si>
  <si>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</si>
  <si>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</si>
  <si>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</si>
  <si>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</si>
  <si>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</si>
  <si>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</si>
  <si>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</si>
  <si>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</si>
  <si>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</si>
  <si>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</si>
  <si>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</si>
  <si>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</si>
  <si>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</si>
  <si>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</si>
  <si>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</si>
  <si>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</si>
  <si>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</si>
  <si>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</si>
  <si>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</si>
  <si>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</si>
  <si>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</si>
  <si>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</si>
  <si>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</si>
  <si>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</si>
  <si>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</si>
  <si>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</si>
  <si>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</si>
  <si>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</si>
  <si>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</si>
  <si>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</si>
  <si>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</si>
  <si>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</si>
  <si>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</si>
  <si>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</si>
  <si>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</si>
  <si>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</si>
  <si>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</si>
  <si>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</si>
  <si>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</si>
  <si>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</si>
  <si>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</si>
  <si>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</si>
  <si>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</si>
  <si>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</si>
  <si>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</si>
  <si>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</si>
  <si>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</si>
  <si>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</si>
  <si>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</si>
  <si>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</si>
  <si>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</si>
  <si>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</si>
  <si>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</si>
  <si>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</si>
  <si>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</si>
  <si>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</si>
  <si>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</si>
  <si>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</si>
  <si>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</si>
  <si>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</si>
  <si>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</si>
  <si>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</si>
  <si>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</si>
  <si>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</si>
  <si>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</si>
  <si>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</si>
  <si>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</si>
  <si>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</si>
  <si>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</si>
  <si>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</si>
  <si>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</si>
  <si>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</si>
  <si>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</si>
  <si>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</si>
  <si>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</si>
  <si>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</si>
  <si>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</si>
  <si>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</si>
  <si>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</si>
  <si>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</si>
  <si>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</si>
  <si>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</si>
  <si>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</si>
  <si>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</si>
  <si>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</si>
  <si>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</si>
  <si>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</si>
  <si>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</si>
  <si>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</si>
  <si>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</si>
  <si>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</si>
  <si>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</si>
  <si>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</si>
  <si>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</si>
  <si>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</si>
  <si>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</si>
  <si>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</si>
  <si>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</si>
  <si>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</si>
  <si>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</si>
  <si>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</si>
  <si>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</si>
  <si>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</si>
  <si>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</si>
  <si>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</si>
  <si>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</si>
  <si>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</si>
  <si>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</si>
  <si>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</si>
  <si>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</si>
  <si>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</si>
  <si>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</si>
  <si>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</si>
  <si>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</si>
  <si>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</si>
  <si>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</si>
  <si>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</si>
  <si>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</si>
  <si>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</si>
  <si>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</si>
  <si>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</si>
  <si>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</si>
  <si>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</si>
  <si>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</si>
  <si>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</si>
  <si>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</si>
  <si>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</si>
  <si>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</si>
  <si>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</si>
  <si>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</si>
  <si>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</si>
  <si>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</si>
  <si>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</si>
  <si>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</si>
  <si>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</si>
  <si>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</si>
  <si>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</si>
  <si>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</si>
  <si>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</si>
  <si>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</si>
  <si>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</si>
  <si>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</si>
  <si>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</si>
  <si>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</si>
  <si>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</si>
  <si>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</si>
  <si>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</si>
  <si>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</si>
  <si>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</si>
  <si>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</si>
  <si>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</si>
  <si>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</si>
  <si>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</si>
  <si>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</si>
  <si>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</si>
  <si>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</si>
  <si>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</si>
  <si>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</si>
  <si>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</si>
  <si>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</si>
  <si>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</si>
  <si>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</si>
  <si>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</si>
  <si>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</si>
  <si>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</si>
  <si>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</si>
  <si>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</si>
  <si>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</si>
  <si>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</si>
  <si>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</si>
  <si>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</si>
  <si>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</si>
  <si>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</si>
  <si>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</si>
  <si>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</si>
  <si>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</si>
  <si>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</si>
  <si>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</si>
  <si>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</si>
  <si>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</si>
  <si>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</si>
  <si>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</si>
  <si>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</si>
  <si>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</si>
  <si>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</si>
  <si>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</si>
  <si>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</si>
  <si>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</si>
  <si>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</si>
  <si>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</si>
  <si>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</si>
  <si>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</si>
  <si>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</si>
  <si>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</si>
  <si>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</si>
  <si>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</si>
  <si>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</si>
  <si>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</si>
  <si>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</si>
  <si>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</si>
  <si>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</si>
  <si>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</si>
  <si>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</si>
  <si>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</si>
  <si>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</si>
  <si>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</si>
  <si>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</si>
  <si>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</si>
  <si>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</si>
  <si>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</si>
  <si>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</si>
  <si>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</si>
  <si>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</si>
  <si>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</si>
  <si>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</si>
  <si>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</si>
  <si>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</si>
  <si>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</si>
  <si>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</si>
  <si>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</si>
  <si>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</si>
  <si>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</si>
  <si>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</si>
  <si>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</si>
  <si>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</si>
  <si>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</si>
  <si>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</si>
  <si>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</si>
  <si>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</si>
  <si>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</si>
  <si>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</si>
  <si>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</si>
  <si>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</si>
  <si>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</si>
  <si>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</si>
  <si>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</si>
  <si>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</si>
  <si>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</si>
  <si>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</si>
  <si>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</si>
  <si>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</si>
  <si>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</si>
  <si>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</si>
  <si>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</si>
  <si>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</si>
  <si>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</si>
  <si>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</si>
  <si>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</si>
  <si>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</si>
  <si>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</si>
  <si>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</si>
  <si>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</si>
  <si>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</si>
  <si>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</si>
  <si>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</si>
  <si>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</si>
  <si>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</si>
  <si>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</si>
  <si>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</si>
  <si>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</si>
  <si>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</si>
  <si>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</si>
  <si>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</si>
  <si>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</si>
  <si>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</si>
  <si>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</si>
  <si>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</si>
  <si>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</si>
  <si>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</si>
  <si>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</si>
  <si>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</si>
  <si>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</si>
  <si>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</si>
  <si>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</si>
  <si>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</si>
  <si>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</si>
  <si>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</si>
  <si>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</si>
  <si>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</si>
  <si>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</si>
  <si>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</si>
  <si>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</si>
  <si>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</si>
  <si>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</si>
  <si>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</si>
  <si>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</si>
  <si>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</si>
  <si>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</si>
  <si>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</si>
  <si>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</si>
  <si>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</si>
  <si>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</si>
  <si>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</si>
  <si>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</si>
  <si>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</si>
  <si>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</si>
  <si>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</si>
  <si>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</si>
  <si>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</si>
  <si>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</si>
  <si>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</si>
  <si>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</si>
  <si>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</si>
  <si>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</si>
  <si>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</si>
  <si>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</si>
  <si>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</si>
  <si>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</si>
  <si>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</si>
  <si>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</si>
  <si>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</si>
  <si>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</si>
  <si>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</si>
  <si>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</si>
  <si>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</si>
  <si>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</si>
  <si>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</si>
  <si>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</si>
  <si>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</si>
  <si>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</si>
  <si>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</si>
  <si>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</si>
  <si>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</si>
  <si>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</si>
  <si>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</si>
  <si>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</si>
  <si>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</si>
  <si>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</si>
  <si>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</si>
  <si>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</si>
  <si>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</si>
  <si>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</si>
  <si>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</si>
  <si>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</si>
  <si>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</si>
  <si>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</si>
  <si>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</si>
  <si>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</si>
  <si>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</si>
  <si>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</si>
  <si>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</si>
  <si>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</si>
  <si>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</si>
  <si>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</si>
  <si>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</si>
  <si>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</si>
  <si>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</si>
  <si>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</si>
  <si>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</si>
  <si>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</si>
  <si>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</si>
  <si>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</si>
  <si>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</si>
  <si>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</si>
  <si>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</si>
  <si>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</si>
  <si>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</si>
  <si>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</si>
  <si>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</si>
  <si>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</si>
  <si>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</si>
  <si>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</si>
  <si>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</si>
  <si>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</si>
  <si>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</si>
  <si>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</si>
  <si>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</si>
  <si>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</si>
  <si>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</si>
  <si>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</si>
  <si>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</si>
  <si>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</si>
  <si>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</si>
  <si>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</si>
  <si>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</si>
  <si>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</si>
  <si>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</si>
  <si>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</si>
  <si>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</si>
  <si>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</si>
  <si>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</si>
  <si>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</si>
  <si>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</si>
  <si>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</si>
  <si>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</si>
  <si>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</si>
  <si>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</si>
  <si>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</si>
  <si>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</si>
  <si>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</si>
  <si>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</si>
  <si>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</si>
  <si>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</si>
  <si>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</si>
  <si>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</si>
  <si>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</si>
  <si>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</si>
  <si>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</si>
  <si>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</si>
  <si>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</si>
  <si>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</si>
  <si>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</si>
  <si>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</si>
  <si>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</si>
  <si>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</si>
  <si>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</si>
  <si>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</si>
  <si>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</si>
  <si>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</si>
  <si>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</si>
  <si>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</si>
  <si>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</si>
  <si>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</si>
  <si>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</si>
  <si>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</si>
  <si>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</si>
  <si>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</si>
  <si>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</si>
  <si>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</si>
  <si>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</si>
  <si>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</si>
  <si>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</si>
  <si>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</si>
  <si>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</si>
  <si>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</si>
  <si>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</si>
  <si>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</si>
  <si>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</si>
  <si>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</si>
  <si>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</si>
  <si>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</si>
  <si>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</si>
  <si>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</si>
  <si>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</si>
  <si>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</si>
  <si>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</si>
  <si>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</si>
  <si>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</si>
  <si>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</si>
  <si>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</si>
  <si>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</si>
  <si>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</si>
  <si>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</si>
  <si>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</si>
  <si>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</si>
  <si>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</si>
  <si>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</si>
  <si>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</si>
  <si>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</si>
  <si>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</si>
  <si>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</si>
  <si>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</si>
  <si>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</si>
  <si>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</si>
  <si>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</si>
  <si>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</si>
  <si>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</si>
  <si>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</si>
  <si>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</si>
  <si>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</si>
  <si>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</si>
  <si>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</si>
  <si>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 1.30</t>
  </si>
  <si>
    <t>▲ 1.61</t>
  </si>
  <si>
    <t>高野町国民健康保険特別会計</t>
  </si>
  <si>
    <t>一般会計</t>
  </si>
  <si>
    <t>高野町水道事業会計</t>
  </si>
  <si>
    <t>高野町介護保険特別会計</t>
  </si>
  <si>
    <t>高野町国民健康保険高野山総合診療所特別会計</t>
  </si>
  <si>
    <t>高野町国民健康保険富貴診療所特別会計</t>
  </si>
  <si>
    <t>高野町下水道特別会計</t>
  </si>
  <si>
    <t>高野町後期高齢者医療特別会計</t>
  </si>
  <si>
    <t>その他会計（赤字）</t>
  </si>
  <si>
    <t>その他会計（黒字）</t>
  </si>
  <si>
    <t>-</t>
    <phoneticPr fontId="2"/>
  </si>
  <si>
    <t>-</t>
    <phoneticPr fontId="2"/>
  </si>
  <si>
    <t>-</t>
    <phoneticPr fontId="2"/>
  </si>
  <si>
    <t>-</t>
    <phoneticPr fontId="2"/>
  </si>
  <si>
    <t>-</t>
    <phoneticPr fontId="2"/>
  </si>
  <si>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</si>
  <si>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</si>
  <si>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</si>
  <si>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</si>
  <si>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</si>
  <si>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</si>
  <si>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</si>
  <si>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</si>
  <si>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</si>
  <si>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</si>
  <si>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</si>
  <si>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</si>
  <si>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</si>
  <si>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</si>
  <si>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</si>
  <si>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</si>
  <si>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</si>
  <si>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</si>
  <si>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</si>
  <si>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</si>
  <si>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</si>
  <si>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</si>
  <si>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</si>
  <si>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</si>
  <si>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将来負担比率はマイナスとなっており、有形固定資産減価償却率は類似団体内平均値と比較して高い水準となっている。
今後は公共施設個別計画のもと、老朽化の進むものから財政上可能な範囲で順次更新を行っていき、有形固定資産減価償却率の減少に努める。</t>
    <phoneticPr fontId="5"/>
  </si>
  <si>
    <t>有形固定資産減価償却率</t>
    <phoneticPr fontId="5"/>
  </si>
  <si>
    <t>将来負担比率は平成24年度から平成28年度の期間において常にマイナスとなっており、実質公債費比率は減少傾向になっている。
実質公債費比率は類似団体内平均値と比較すると高い水準となっているため、今後は町債の発行を伴う新規事業を抑制するように努める。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</si>
</sst>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99663</c:v>
                </c:pt>
                <c:pt idx="1">
                  <c:v>183041</c:v>
                </c:pt>
                <c:pt idx="2">
                  <c:v>231515</c:v>
                </c:pt>
                <c:pt idx="3">
                  <c:v>187770</c:v>
                </c:pt>
                <c:pt idx="4">
                  <c:v>153988</c:v>
                </c:pt>
              </c:numCache>
            </c:numRef>
          </c:val>
          <c:smooth val="0"/>
        </c:ser>
        <c:dLbls>
          <c:showLegendKey val="0"/>
          <c:showVal val="0"/>
          <c:showCatName val="0"/>
          <c:showSerName val="0"/>
          <c:showPercent val="0"/>
          <c:showBubbleSize val="0"/>
        </c:dLbls>
        <c:marker val="1"/>
        <c:smooth val="0"/>
        <c:axId val="99481856"/>
        <c:axId val="99877248"/>
      </c:lineChart>
      <c:catAx>
        <c:axId val="99481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7248"/>
        <c:crosses val="autoZero"/>
        <c:auto val="1"/>
        <c:lblAlgn val="ctr"/>
        <c:lblOffset val="100"/>
        <c:tickLblSkip val="1"/>
        <c:tickMarkSkip val="1"/>
        <c:noMultiLvlLbl val="0"/>
      </c:catAx>
      <c:valAx>
        <c:axId val="99877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8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3.85</c:v>
                </c:pt>
                <c:pt idx="1">
                  <c:v>6.42</c:v>
                </c:pt>
                <c:pt idx="2">
                  <c:v>7.23</c:v>
                </c:pt>
                <c:pt idx="3">
                  <c:v>7.71</c:v>
                </c:pt>
                <c:pt idx="4">
                  <c:v>5.42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60.22</c:v>
                </c:pt>
                <c:pt idx="1">
                  <c:v>55.92</c:v>
                </c:pt>
                <c:pt idx="2">
                  <c:v>57.94</c:v>
                </c:pt>
                <c:pt idx="3">
                  <c:v>57.79</c:v>
                </c:pt>
                <c:pt idx="4">
                  <c:v>59.65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532800"/>
        <c:axId val="9953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-0.33</c:v>
                </c:pt>
                <c:pt idx="1">
                  <c:v>-1.3</c:v>
                </c:pt>
                <c:pt idx="2">
                  <c:v>0.59</c:v>
                </c:pt>
                <c:pt idx="3">
                  <c:v>4.3499999999999996</c:v>
                </c:pt>
                <c:pt idx="4">
                  <c:v>-1.61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532800"/>
        <c:axId val="99534720"/>
      </c:lineChart>
      <c:catAx>
        <c:axId val="995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34720"/>
        <c:crosses val="autoZero"/>
        <c:auto val="1"/>
        <c:lblAlgn val="ctr"/>
        <c:lblOffset val="100"/>
        <c:tickLblSkip val="1"/>
        <c:tickMarkSkip val="1"/>
        <c:noMultiLvlLbl val="0"/>
      </c:catAx>
      <c:valAx>
        <c:axId val="9953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0.19</c:v>
                </c:pt>
                <c:pt idx="4">
                  <c:v>#N/A</c:v>
                </c:pt>
                <c:pt idx="5">
                  <c:v>0.17</c:v>
                </c:pt>
                <c:pt idx="6">
                  <c:v>#N/A</c:v>
                </c:pt>
                <c:pt idx="7">
                  <c:v>0.17</c:v>
                </c:pt>
                <c:pt idx="8">
                  <c:v>#N/A</c:v>
                </c:pt>
                <c:pt idx="9">
                  <c:v>0.26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0.27</c:v>
                </c:pt>
                <c:pt idx="4">
                  <c:v>#N/A</c:v>
                </c:pt>
                <c:pt idx="5">
                  <c:v>0.17</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0.18</c:v>
                </c:pt>
                <c:pt idx="4">
                  <c:v>#N/A</c:v>
                </c:pt>
                <c:pt idx="5">
                  <c:v>0.32</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0.16</c:v>
                </c:pt>
                <c:pt idx="4">
                  <c:v>#N/A</c:v>
                </c:pt>
                <c:pt idx="5">
                  <c:v>0.19</c:v>
                </c:pt>
                <c:pt idx="6">
                  <c:v>#N/A</c:v>
                </c:pt>
                <c:pt idx="7">
                  <c:v>0.25</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1.59</c:v>
                </c:pt>
                <c:pt idx="2">
                  <c:v>#N/A</c:v>
                </c:pt>
                <c:pt idx="3">
                  <c:v>2.1</c:v>
                </c:pt>
                <c:pt idx="4">
                  <c:v>#N/A</c:v>
                </c:pt>
                <c:pt idx="5">
                  <c:v>0.93</c:v>
                </c:pt>
                <c:pt idx="6">
                  <c:v>#N/A</c:v>
                </c:pt>
                <c:pt idx="7">
                  <c:v>1.38</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0.95</c:v>
                </c:pt>
                <c:pt idx="2">
                  <c:v>#N/A</c:v>
                </c:pt>
                <c:pt idx="3">
                  <c:v>1.46</c:v>
                </c:pt>
                <c:pt idx="4">
                  <c:v>#N/A</c:v>
                </c:pt>
                <c:pt idx="5">
                  <c:v>1.63</c:v>
                </c:pt>
                <c:pt idx="6">
                  <c:v>#N/A</c:v>
                </c:pt>
                <c:pt idx="7">
                  <c:v>1.41</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2.73</c:v>
                </c:pt>
                <c:pt idx="4">
                  <c:v>#N/A</c:v>
                </c:pt>
                <c:pt idx="5">
                  <c:v>3.09</c:v>
                </c:pt>
                <c:pt idx="6">
                  <c:v>#N/A</c:v>
                </c:pt>
                <c:pt idx="7">
                  <c:v>3.42</c:v>
                </c:pt>
                <c:pt idx="8">
                  <c:v>#N/A</c:v>
                </c:pt>
                <c:pt idx="9">
                  <c:v>3.68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3.84</c:v>
                </c:pt>
                <c:pt idx="2">
                  <c:v>#N/A</c:v>
                </c:pt>
                <c:pt idx="3">
                  <c:v>6.42</c:v>
                </c:pt>
                <c:pt idx="4">
                  <c:v>#N/A</c:v>
                </c:pt>
                <c:pt idx="5">
                  <c:v>7.23</c:v>
                </c:pt>
                <c:pt idx="6">
                  <c:v>#N/A</c:v>
                </c:pt>
                <c:pt idx="7">
                  <c:v>7.71</c:v>
                </c:pt>
                <c:pt idx="8">
                  <c:v>#N/A</c:v>
                </c:pt>
                <c:pt idx="9">
                  <c:v>5.41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6.23</c:v>
                </c:pt>
                <c:pt idx="2">
                  <c:v>#N/A</c:v>
                </c:pt>
                <c:pt idx="3">
                  <c:v>6.48</c:v>
                </c:pt>
                <c:pt idx="4">
                  <c:v>#N/A</c:v>
                </c:pt>
                <c:pt idx="5">
                  <c:v>6.25</c:v>
                </c:pt>
                <c:pt idx="6">
                  <c:v>#N/A</c:v>
                </c:pt>
                <c:pt idx="7">
                  <c:v>5.87</c:v>
                </c:pt>
                <c:pt idx="8">
                  <c:v>#N/A</c:v>
                </c:pt>
                <c:pt idx="9">
                  <c:v>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6437760"/>
        <c:axId val="96439296"/>
      </c:barChart>
      <c:catAx>
        <c:axId val="96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39296"/>
        <c:crosses val="autoZero"/>
        <c:auto val="1"/>
        <c:lblAlgn val="ctr"/>
        <c:lblOffset val="100"/>
        <c:tickLblSkip val="1"/>
        <c:tickMarkSkip val="1"/>
        <c:noMultiLvlLbl val="0"/>
      </c:catAx>
      <c:valAx>
        <c:axId val="964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c:v>
                </c:pt>
                <c:pt idx="5">
                  <c:v>400</c:v>
                </c:pt>
                <c:pt idx="8">
                  <c:v>374</c:v>
                </c:pt>
                <c:pt idx="11">
                  <c:v>358</c:v>
                </c:pt>
                <c:pt idx="14">
                  <c:v>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24</c:v>
                </c:pt>
                <c:pt idx="6">
                  <c:v>23</c:v>
                </c:pt>
                <c:pt idx="9">
                  <c:v>24</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c:v>
                </c:pt>
                <c:pt idx="3">
                  <c:v>67</c:v>
                </c:pt>
                <c:pt idx="6">
                  <c:v>61</c:v>
                </c:pt>
                <c:pt idx="9">
                  <c:v>74</c:v>
                </c:pt>
                <c:pt idx="12">
                  <c:v>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8</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469</c:v>
                </c:pt>
                <c:pt idx="3">
                  <c:v>454</c:v>
                </c:pt>
                <c:pt idx="6">
                  <c:v>402</c:v>
                </c:pt>
                <c:pt idx="9">
                  <c:v>387</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6432"/>
        <c:axId val="126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180</c:v>
                </c:pt>
                <c:pt idx="2">
                  <c:v>#N/A</c:v>
                </c:pt>
                <c:pt idx="3">
                  <c:v>#N/A</c:v>
                </c:pt>
                <c:pt idx="4">
                  <c:v>152</c:v>
                </c:pt>
                <c:pt idx="5">
                  <c:v>#N/A</c:v>
                </c:pt>
                <c:pt idx="6">
                  <c:v>#N/A</c:v>
                </c:pt>
                <c:pt idx="7">
                  <c:v>119</c:v>
                </c:pt>
                <c:pt idx="8">
                  <c:v>#N/A</c:v>
                </c:pt>
                <c:pt idx="9">
                  <c:v>#N/A</c:v>
                </c:pt>
                <c:pt idx="10">
                  <c:v>134</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6432"/>
        <c:axId val="1268352"/>
      </c:lineChart>
      <c:catAx>
        <c:axId val="12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352"/>
        <c:crosses val="autoZero"/>
        <c:auto val="1"/>
        <c:lblAlgn val="ctr"/>
        <c:lblOffset val="100"/>
        <c:tickLblSkip val="1"/>
        <c:tickMarkSkip val="1"/>
        <c:noMultiLvlLbl val="0"/>
      </c:catAx>
      <c:valAx>
        <c:axId val="126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2912</c:v>
                </c:pt>
                <c:pt idx="5">
                  <c:v>2981</c:v>
                </c:pt>
                <c:pt idx="8">
                  <c:v>3078</c:v>
                </c:pt>
                <c:pt idx="11">
                  <c:v>3223</c:v>
                </c:pt>
                <c:pt idx="14">
                  <c:v>3133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600</c:v>
                </c:pt>
                <c:pt idx="8">
                  <c:v>557</c:v>
                </c:pt>
                <c:pt idx="11">
                  <c:v>473</c:v>
                </c:pt>
                <c:pt idx="14">
                  <c:v>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1919</c:v>
                </c:pt>
                <c:pt idx="5">
                  <c:v>1828</c:v>
                </c:pt>
                <c:pt idx="8">
                  <c:v>1882</c:v>
                </c:pt>
                <c:pt idx="11">
                  <c:v>2126</c:v>
                </c:pt>
                <c:pt idx="14">
                  <c:v>2089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806</c:v>
                </c:pt>
                <c:pt idx="3">
                  <c:v>716</c:v>
                </c:pt>
                <c:pt idx="6">
                  <c:v>677</c:v>
                </c:pt>
                <c:pt idx="9">
                  <c:v>591</c:v>
                </c:pt>
                <c:pt idx="12">
                  <c:v>600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306</c:v>
                </c:pt>
                <c:pt idx="3">
                  <c:v>280</c:v>
                </c:pt>
                <c:pt idx="6">
                  <c:v>253</c:v>
                </c:pt>
                <c:pt idx="9">
                  <c:v>226</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590</c:v>
                </c:pt>
                <c:pt idx="3">
                  <c:v>560</c:v>
                </c:pt>
                <c:pt idx="6">
                  <c:v>580</c:v>
                </c:pt>
                <c:pt idx="9">
                  <c:v>630</c:v>
                </c:pt>
                <c:pt idx="12">
                  <c:v>700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64</c:v>
                </c:pt>
                <c:pt idx="6">
                  <c:v>40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3266</c:v>
                </c:pt>
                <c:pt idx="3">
                  <c:v>3312</c:v>
                </c:pt>
                <c:pt idx="6">
                  <c:v>3421</c:v>
                </c:pt>
                <c:pt idx="9">
                  <c:v>3482</c:v>
                </c:pt>
                <c:pt idx="12">
                  <c:v>3318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9558528"/>
        <c:axId val="9956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9558528"/>
        <c:axId val="99560448"/>
      </c:lineChart>
      <c:catAx>
        <c:axId val="995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60448"/>
        <c:crosses val="autoZero"/>
        <c:auto val="1"/>
        <c:lblAlgn val="ctr"/>
        <c:lblOffset val="100"/>
        <c:tickLblSkip val="1"/>
        <c:tickMarkSkip val="1"/>
        <c:noMultiLvlLbl val="0"/>
      </c:catAx>
      <c:valAx>
        <c:axId val="9956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6874752"/>
        <c:axId val="106881024"/>
      </c:scatterChart>
      <c:valAx>
        <c:axId val="10687475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81024"/>
        <c:crosses val="autoZero"/>
        <c:crossBetween val="midCat"/>
      </c:valAx>
      <c:valAx>
        <c:axId val="106881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87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9.8000000000000007</c:v>
                </c:pt>
                <c:pt idx="2">
                  <c:v>8.8000000000000007</c:v>
                </c:pt>
                <c:pt idx="3">
                  <c:v>7.7</c:v>
                </c:pt>
                <c:pt idx="4">
                  <c:v>7.4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882368"/>
        <c:axId val="107896832"/>
      </c:scatterChart>
      <c:valAx>
        <c:axId val="107882368"/>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96832"/>
        <c:crosses val="autoZero"/>
        <c:crossBetween val="midCat"/>
      </c:valAx>
      <c:valAx>
        <c:axId val="107896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82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元利償還金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平成２４年度には</a:t>
          </a:r>
          <a:r>
            <a:rPr kumimoji="1" lang="en-US" altLang="ja-JP" sz="800">
              <a:latin typeface="ＭＳ ゴシック" pitchFamily="49" charset="-128"/>
              <a:ea typeface="ＭＳ ゴシック" pitchFamily="49" charset="-128"/>
            </a:rPr>
            <a:t>469</a:t>
          </a:r>
          <a:r>
            <a:rPr kumimoji="1" lang="ja-JP" altLang="en-US" sz="800">
              <a:latin typeface="ＭＳ ゴシック" pitchFamily="49" charset="-128"/>
              <a:ea typeface="ＭＳ ゴシック" pitchFamily="49" charset="-128"/>
            </a:rPr>
            <a:t>百万円の元利償還があったが起債の新規発行を抑制してきたことにより減少傾向である。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減債基金積立不足算定額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平成２８年度は満期一括償還をおこなったため、減債基金積立不足算定額が生じた。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満期一括償還地方債に係る年度割相当額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平成２８年度の満期一括償還に係る年度割り相当額である。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公営企業債の元利償還金に対する繰入金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増加傾向に転じたのは、下水道会計にて長寿命化事業に伴う新規借入が増加したため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組合等が起こした地方債の元利償還金に対する負担金等</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橋本周辺広域市町村圏組合</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ゴミ施設</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実質公債費比率の分子</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元利償還金等（</a:t>
          </a:r>
          <a:r>
            <a:rPr kumimoji="1" lang="en-US" altLang="ja-JP" sz="800">
              <a:latin typeface="ＭＳ ゴシック" pitchFamily="49" charset="-128"/>
              <a:ea typeface="ＭＳ ゴシック" pitchFamily="49" charset="-128"/>
            </a:rPr>
            <a:t>A</a:t>
          </a:r>
          <a:r>
            <a:rPr kumimoji="1" lang="ja-JP" altLang="en-US" sz="800">
              <a:latin typeface="ＭＳ ゴシック" pitchFamily="49" charset="-128"/>
              <a:ea typeface="ＭＳ ゴシック" pitchFamily="49" charset="-128"/>
            </a:rPr>
            <a:t>）の合計額と算入公債費等がともに増加したが、実質公債費比率の分子は前年度に比べ増加した。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満期一括償還を行ったため、前年度比</a:t>
          </a:r>
          <a:r>
            <a:rPr kumimoji="1" lang="en-US" altLang="ja-JP" sz="700">
              <a:solidFill>
                <a:sysClr val="windowText" lastClr="000000"/>
              </a:solidFill>
              <a:latin typeface="ＭＳ ゴシック" pitchFamily="49" charset="-128"/>
              <a:ea typeface="ＭＳ ゴシック" pitchFamily="49" charset="-128"/>
            </a:rPr>
            <a:t>164</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債務負担行為に基づく支出予定額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公営企業債等繰入見込額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長寿命化事業が続く下水道事業会計における新規借入増のため</a:t>
          </a:r>
          <a:r>
            <a:rPr kumimoji="1" lang="en-US" altLang="ja-JP" sz="700">
              <a:latin typeface="ＭＳ ゴシック" pitchFamily="49" charset="-128"/>
              <a:ea typeface="ＭＳ ゴシック" pitchFamily="49" charset="-128"/>
            </a:rPr>
            <a:t>70</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組合等負担等見込額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ゴミ処理施設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に係る負担金。平成</a:t>
          </a:r>
          <a:r>
            <a:rPr kumimoji="1" lang="en-US" altLang="ja-JP" sz="700">
              <a:latin typeface="ＭＳ ゴシック" pitchFamily="49" charset="-128"/>
              <a:ea typeface="ＭＳ ゴシック" pitchFamily="49" charset="-128"/>
            </a:rPr>
            <a:t>21</a:t>
          </a:r>
          <a:r>
            <a:rPr kumimoji="1" lang="ja-JP" altLang="en-US" sz="700">
              <a:latin typeface="ＭＳ ゴシック" pitchFamily="49" charset="-128"/>
              <a:ea typeface="ＭＳ ゴシック" pitchFamily="49" charset="-128"/>
            </a:rPr>
            <a:t>年度に建設事業は終了し、今後は微減傾向となる。</a:t>
          </a:r>
          <a:endParaRPr kumimoji="1" lang="ja-JP" altLang="en-US"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一般職・一般会計等対象職員は</a:t>
          </a:r>
          <a:r>
            <a:rPr kumimoji="1" lang="en-US" altLang="ja-JP" sz="700">
              <a:solidFill>
                <a:sysClr val="windowText" lastClr="000000"/>
              </a:solidFill>
              <a:latin typeface="ＭＳ ゴシック" pitchFamily="49" charset="-128"/>
              <a:ea typeface="ＭＳ ゴシック" pitchFamily="49" charset="-128"/>
            </a:rPr>
            <a:t>2</a:t>
          </a:r>
          <a:r>
            <a:rPr kumimoji="1" lang="ja-JP" altLang="en-US" sz="700">
              <a:solidFill>
                <a:sysClr val="windowText" lastClr="000000"/>
              </a:solidFill>
              <a:latin typeface="ＭＳ ゴシック" pitchFamily="49" charset="-128"/>
              <a:ea typeface="ＭＳ ゴシック" pitchFamily="49" charset="-128"/>
            </a:rPr>
            <a:t>名減となり、総合事務組合の段階的な自己都合退職支給率の低下（平成２７年度が最終）により基本額が減額となったが、特別職退職手当支給予定額の増、組合積立額の減により、退職手当負担見込み額は</a:t>
          </a:r>
          <a:r>
            <a:rPr kumimoji="1" lang="en-US" altLang="ja-JP" sz="700">
              <a:solidFill>
                <a:sysClr val="windowText" lastClr="000000"/>
              </a:solidFill>
              <a:latin typeface="ＭＳ ゴシック" pitchFamily="49" charset="-128"/>
              <a:ea typeface="ＭＳ ゴシック" pitchFamily="49" charset="-128"/>
            </a:rPr>
            <a:t>9</a:t>
          </a:r>
          <a:r>
            <a:rPr kumimoji="1" lang="ja-JP" altLang="en-US" sz="700">
              <a:solidFill>
                <a:sysClr val="windowText" lastClr="000000"/>
              </a:solidFill>
              <a:latin typeface="ＭＳ ゴシック" pitchFamily="49" charset="-128"/>
              <a:ea typeface="ＭＳ ゴシック" pitchFamily="49" charset="-128"/>
            </a:rPr>
            <a:t>百万円増額となった。</a:t>
          </a:r>
          <a:endParaRPr kumimoji="1" lang="ja-JP" altLang="en-US" sz="700">
            <a:solidFill>
              <a:srgbClr val="FF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財政調整基金にて財源不足に伴う取り崩しをせずに剰余金を積立て、ふるさと寄附金積立が前年度比</a:t>
          </a:r>
          <a:r>
            <a:rPr kumimoji="1" lang="en-US" altLang="ja-JP" sz="700">
              <a:solidFill>
                <a:sysClr val="windowText" lastClr="000000"/>
              </a:solidFill>
              <a:latin typeface="ＭＳ ゴシック" pitchFamily="49" charset="-128"/>
              <a:ea typeface="ＭＳ ゴシック" pitchFamily="49" charset="-128"/>
            </a:rPr>
            <a:t>119</a:t>
          </a:r>
          <a:r>
            <a:rPr kumimoji="1" lang="ja-JP" altLang="en-US" sz="700">
              <a:solidFill>
                <a:sysClr val="windowText" lastClr="000000"/>
              </a:solidFill>
              <a:latin typeface="ＭＳ ゴシック" pitchFamily="49" charset="-128"/>
              <a:ea typeface="ＭＳ ゴシック" pitchFamily="49" charset="-128"/>
            </a:rPr>
            <a:t>百万円の増となったが、満期一括償還に伴う減債基金の取り崩しにより、充当可能基金残高は</a:t>
          </a:r>
          <a:r>
            <a:rPr kumimoji="1" lang="en-US" altLang="ja-JP" sz="700">
              <a:solidFill>
                <a:sysClr val="windowText" lastClr="000000"/>
              </a:solidFill>
              <a:latin typeface="ＭＳ ゴシック" pitchFamily="49" charset="-128"/>
              <a:ea typeface="ＭＳ ゴシック" pitchFamily="49" charset="-128"/>
            </a:rPr>
            <a:t>37</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住宅使用料の充当先である元金償還金について償還が進み元金償還金が増加し、そのため充当率が</a:t>
          </a:r>
          <a:r>
            <a:rPr kumimoji="1" lang="en-US" altLang="ja-JP" sz="700">
              <a:solidFill>
                <a:sysClr val="windowText" lastClr="000000"/>
              </a:solidFill>
              <a:latin typeface="ＭＳ ゴシック" pitchFamily="49" charset="-128"/>
              <a:ea typeface="ＭＳ ゴシック" pitchFamily="49" charset="-128"/>
            </a:rPr>
            <a:t>90.8%</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87.4%</a:t>
          </a:r>
          <a:r>
            <a:rPr kumimoji="1" lang="ja-JP" altLang="en-US" sz="700">
              <a:solidFill>
                <a:sysClr val="windowText" lastClr="000000"/>
              </a:solidFill>
              <a:latin typeface="ＭＳ ゴシック" pitchFamily="49" charset="-128"/>
              <a:ea typeface="ＭＳ ゴシック" pitchFamily="49" charset="-128"/>
            </a:rPr>
            <a:t>に減少し、充当可能特定歳入は減少した。充当先の元金償還金は平成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年度に償還を終えるものがあり、平成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年度以降減少する見込みである。</a:t>
          </a:r>
          <a:endParaRPr kumimoji="1" lang="en-US" altLang="ja-JP"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公債費のうち過疎債と臨時財政対策債の比率が高くなってきており、増加傾向となっていたが、平成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年度は算入割合の減少のため減額となった。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地方債の現在高が減額となったが、一方で満期一括償還に伴う減債基金の減により充当可能基金が減少し、また交付税措置がある起債の償還が進んだことで基準財政需要額算入見込額（公債費）の減などもあり、比率は前年度よりも</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ポイント増加した。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町の有形固定資産減価償却率は県平均を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％下回ってはいるものの、全国平均及び類似団体平均と比較すると高い水準となっている。</a:t>
          </a:r>
          <a:endParaRPr lang="ja-JP" altLang="ja-JP">
            <a:effectLst/>
          </a:endParaRPr>
        </a:p>
        <a:p>
          <a:r>
            <a:rPr kumimoji="1" lang="ja-JP" altLang="ja-JP" sz="1100">
              <a:solidFill>
                <a:schemeClr val="dk1"/>
              </a:solidFill>
              <a:effectLst/>
              <a:latin typeface="+mn-lt"/>
              <a:ea typeface="+mn-ea"/>
              <a:cs typeface="+mn-cs"/>
            </a:rPr>
            <a:t>今後は公共施設個別計画のもと、老朽化の進むものから財政上可能な範囲で順次更新を行っていき、有形固定資産減価償却率の減少に努める。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138430</xdr:rowOff>
    </xdr:from>
    <xdr:to>
      <xdr:col>3</xdr:col>
      <xdr:colOff>511175</xdr:colOff>
      <xdr:row>27</xdr:row>
      <xdr:rowOff>68580</xdr:rowOff>
    </xdr:to>
    <xdr:sp macro="" textlink="">
      <xdr:nvSpPr>
        <xdr:cNvPr id="83" name="円/楕円 82"/>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85107</xdr:rowOff>
    </xdr:from>
    <xdr:ext cx="405111" cy="259045"/>
    <xdr:sp macro="" textlink="">
      <xdr:nvSpPr>
        <xdr:cNvPr id="85" name="n_1mainValue有形固定資産減価償却率"/>
        <xdr:cNvSpPr txBox="1"/>
      </xdr:nvSpPr>
      <xdr:spPr>
        <a:xfrm>
          <a:off x="3836043"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93980</xdr:rowOff>
    </xdr:from>
    <xdr:to>
      <xdr:col>5</xdr:col>
      <xdr:colOff>409575</xdr:colOff>
      <xdr:row>40</xdr:row>
      <xdr:rowOff>24130</xdr:rowOff>
    </xdr:to>
    <xdr:sp macro="" textlink="">
      <xdr:nvSpPr>
        <xdr:cNvPr id="66" name="円/楕円 65"/>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15257</xdr:rowOff>
    </xdr:from>
    <xdr:ext cx="405111" cy="259045"/>
    <xdr:sp macro="" textlink="">
      <xdr:nvSpPr>
        <xdr:cNvPr id="68" name="n_1mainValue【道路】&#10;有形固定資産減価償却率"/>
        <xdr:cNvSpPr txBox="1"/>
      </xdr:nvSpPr>
      <xdr:spPr>
        <a:xfrm>
          <a:off x="3582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26690</xdr:rowOff>
    </xdr:from>
    <xdr:to>
      <xdr:col>14</xdr:col>
      <xdr:colOff>79375</xdr:colOff>
      <xdr:row>37</xdr:row>
      <xdr:rowOff>128290</xdr:rowOff>
    </xdr:to>
    <xdr:sp macro="" textlink="">
      <xdr:nvSpPr>
        <xdr:cNvPr id="107" name="円/楕円 106"/>
        <xdr:cNvSpPr/>
      </xdr:nvSpPr>
      <xdr:spPr>
        <a:xfrm>
          <a:off x="9588500" y="63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144817</xdr:rowOff>
    </xdr:from>
    <xdr:ext cx="534377" cy="259045"/>
    <xdr:sp macro="" textlink="">
      <xdr:nvSpPr>
        <xdr:cNvPr id="109" name="n_1mainValue【道路】&#10;一人当たり延長"/>
        <xdr:cNvSpPr txBox="1"/>
      </xdr:nvSpPr>
      <xdr:spPr>
        <a:xfrm>
          <a:off x="9359410" y="61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152654</xdr:rowOff>
    </xdr:from>
    <xdr:to>
      <xdr:col>5</xdr:col>
      <xdr:colOff>409575</xdr:colOff>
      <xdr:row>60</xdr:row>
      <xdr:rowOff>82804</xdr:rowOff>
    </xdr:to>
    <xdr:sp macro="" textlink="">
      <xdr:nvSpPr>
        <xdr:cNvPr id="145" name="円/楕円 144"/>
        <xdr:cNvSpPr/>
      </xdr:nvSpPr>
      <xdr:spPr>
        <a:xfrm>
          <a:off x="3746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73931</xdr:rowOff>
    </xdr:from>
    <xdr:ext cx="405111" cy="259045"/>
    <xdr:sp macro="" textlink="">
      <xdr:nvSpPr>
        <xdr:cNvPr id="147" name="n_1mainValue【橋りょう・トンネル】&#10;有形固定資産減価償却率"/>
        <xdr:cNvSpPr txBox="1"/>
      </xdr:nvSpPr>
      <xdr:spPr>
        <a:xfrm>
          <a:off x="3582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95365</xdr:rowOff>
    </xdr:from>
    <xdr:to>
      <xdr:col>14</xdr:col>
      <xdr:colOff>79375</xdr:colOff>
      <xdr:row>64</xdr:row>
      <xdr:rowOff>25515</xdr:rowOff>
    </xdr:to>
    <xdr:sp macro="" textlink="">
      <xdr:nvSpPr>
        <xdr:cNvPr id="182" name="円/楕円 181"/>
        <xdr:cNvSpPr/>
      </xdr:nvSpPr>
      <xdr:spPr>
        <a:xfrm>
          <a:off x="9588500" y="10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16642</xdr:rowOff>
    </xdr:from>
    <xdr:ext cx="599010" cy="259045"/>
    <xdr:sp macro="" textlink="">
      <xdr:nvSpPr>
        <xdr:cNvPr id="184" name="n_1mainValue【橋りょう・トンネル】&#10;一人当たり有形固定資産（償却資産）額"/>
        <xdr:cNvSpPr txBox="1"/>
      </xdr:nvSpPr>
      <xdr:spPr>
        <a:xfrm>
          <a:off x="9327094" y="109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130992</xdr:rowOff>
    </xdr:from>
    <xdr:to>
      <xdr:col>5</xdr:col>
      <xdr:colOff>409575</xdr:colOff>
      <xdr:row>83</xdr:row>
      <xdr:rowOff>61142</xdr:rowOff>
    </xdr:to>
    <xdr:sp macro="" textlink="">
      <xdr:nvSpPr>
        <xdr:cNvPr id="224" name="円/楕円 223"/>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61340</xdr:rowOff>
    </xdr:from>
    <xdr:ext cx="405111" cy="259045"/>
    <xdr:sp macro="" textlink="">
      <xdr:nvSpPr>
        <xdr:cNvPr id="225"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52269</xdr:rowOff>
    </xdr:from>
    <xdr:ext cx="405111" cy="259045"/>
    <xdr:sp macro="" textlink="">
      <xdr:nvSpPr>
        <xdr:cNvPr id="226" name="n_1mainValue【公営住宅】&#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50546</xdr:rowOff>
    </xdr:from>
    <xdr:to>
      <xdr:col>14</xdr:col>
      <xdr:colOff>79375</xdr:colOff>
      <xdr:row>81</xdr:row>
      <xdr:rowOff>152146</xdr:rowOff>
    </xdr:to>
    <xdr:sp macro="" textlink="">
      <xdr:nvSpPr>
        <xdr:cNvPr id="263" name="円/楕円 262"/>
        <xdr:cNvSpPr/>
      </xdr:nvSpPr>
      <xdr:spPr>
        <a:xfrm>
          <a:off x="95885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168673</xdr:rowOff>
    </xdr:from>
    <xdr:ext cx="469744" cy="259045"/>
    <xdr:sp macro="" textlink="">
      <xdr:nvSpPr>
        <xdr:cNvPr id="265" name="n_1mainValue【公営住宅】&#10;一人当たり面積"/>
        <xdr:cNvSpPr txBox="1"/>
      </xdr:nvSpPr>
      <xdr:spPr>
        <a:xfrm>
          <a:off x="9391727" y="137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130175</xdr:rowOff>
    </xdr:from>
    <xdr:to>
      <xdr:col>22</xdr:col>
      <xdr:colOff>415925</xdr:colOff>
      <xdr:row>35</xdr:row>
      <xdr:rowOff>60325</xdr:rowOff>
    </xdr:to>
    <xdr:sp macro="" textlink="">
      <xdr:nvSpPr>
        <xdr:cNvPr id="319" name="円/楕円 318"/>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0"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76852</xdr:rowOff>
    </xdr:from>
    <xdr:ext cx="405111" cy="259045"/>
    <xdr:sp macro="" textlink="">
      <xdr:nvSpPr>
        <xdr:cNvPr id="321" name="n_1mainValue【認定こども園・幼稚園・保育所】&#10;有形固定資産減価償却率"/>
        <xdr:cNvSpPr txBox="1"/>
      </xdr:nvSpPr>
      <xdr:spPr>
        <a:xfrm>
          <a:off x="15266043"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9"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1" name="フローチャート : 判断 350"/>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45974</xdr:rowOff>
    </xdr:from>
    <xdr:to>
      <xdr:col>31</xdr:col>
      <xdr:colOff>85725</xdr:colOff>
      <xdr:row>39</xdr:row>
      <xdr:rowOff>147574</xdr:rowOff>
    </xdr:to>
    <xdr:sp macro="" textlink="">
      <xdr:nvSpPr>
        <xdr:cNvPr id="357" name="円/楕円 356"/>
        <xdr:cNvSpPr/>
      </xdr:nvSpPr>
      <xdr:spPr>
        <a:xfrm>
          <a:off x="21272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8"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138701</xdr:rowOff>
    </xdr:from>
    <xdr:ext cx="469744" cy="259045"/>
    <xdr:sp macro="" textlink="">
      <xdr:nvSpPr>
        <xdr:cNvPr id="359" name="n_1main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3" name="フローチャート : 判断 392"/>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136978</xdr:rowOff>
    </xdr:from>
    <xdr:to>
      <xdr:col>22</xdr:col>
      <xdr:colOff>415925</xdr:colOff>
      <xdr:row>56</xdr:row>
      <xdr:rowOff>67128</xdr:rowOff>
    </xdr:to>
    <xdr:sp macro="" textlink="">
      <xdr:nvSpPr>
        <xdr:cNvPr id="399" name="円/楕円 398"/>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0"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83655</xdr:rowOff>
    </xdr:from>
    <xdr:ext cx="405111" cy="259045"/>
    <xdr:sp macro="" textlink="">
      <xdr:nvSpPr>
        <xdr:cNvPr id="401" name="n_1mainValue【学校施設】&#10;有形固定資産減価償却率"/>
        <xdr:cNvSpPr txBox="1"/>
      </xdr:nvSpPr>
      <xdr:spPr>
        <a:xfrm>
          <a:off x="15266043"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1" name="フローチャート : 判断 430"/>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37440</xdr:rowOff>
    </xdr:from>
    <xdr:to>
      <xdr:col>31</xdr:col>
      <xdr:colOff>85725</xdr:colOff>
      <xdr:row>59</xdr:row>
      <xdr:rowOff>139040</xdr:rowOff>
    </xdr:to>
    <xdr:sp macro="" textlink="">
      <xdr:nvSpPr>
        <xdr:cNvPr id="437" name="円/楕円 436"/>
        <xdr:cNvSpPr/>
      </xdr:nvSpPr>
      <xdr:spPr>
        <a:xfrm>
          <a:off x="21272500" y="101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8"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155567</xdr:rowOff>
    </xdr:from>
    <xdr:ext cx="469744" cy="259045"/>
    <xdr:sp macro="" textlink="">
      <xdr:nvSpPr>
        <xdr:cNvPr id="439" name="n_1mainValue【学校施設】&#10;一人当たり面積"/>
        <xdr:cNvSpPr txBox="1"/>
      </xdr:nvSpPr>
      <xdr:spPr>
        <a:xfrm>
          <a:off x="21075727" y="992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0" name="テキスト ボックス 4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99061</xdr:rowOff>
    </xdr:from>
    <xdr:to>
      <xdr:col>23</xdr:col>
      <xdr:colOff>516889</xdr:colOff>
      <xdr:row>85</xdr:row>
      <xdr:rowOff>133350</xdr:rowOff>
    </xdr:to>
    <xdr:cxnSp macro="">
      <xdr:nvCxnSpPr>
        <xdr:cNvPr id="464" name="直線コネクタ 463"/>
        <xdr:cNvCxnSpPr/>
      </xdr:nvCxnSpPr>
      <xdr:spPr>
        <a:xfrm flipV="1">
          <a:off x="16318864" y="13815061"/>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465" name="【児童館】&#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466" name="直線コネクタ 465"/>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45738</xdr:rowOff>
    </xdr:from>
    <xdr:ext cx="405111" cy="259045"/>
    <xdr:sp macro="" textlink="">
      <xdr:nvSpPr>
        <xdr:cNvPr id="467" name="【児童館】&#10;有形固定資産減価償却率最大値テキスト"/>
        <xdr:cNvSpPr txBox="1"/>
      </xdr:nvSpPr>
      <xdr:spPr>
        <a:xfrm>
          <a:off x="16408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80</xdr:row>
      <xdr:rowOff>99061</xdr:rowOff>
    </xdr:from>
    <xdr:to>
      <xdr:col>23</xdr:col>
      <xdr:colOff>606425</xdr:colOff>
      <xdr:row>80</xdr:row>
      <xdr:rowOff>99061</xdr:rowOff>
    </xdr:to>
    <xdr:cxnSp macro="">
      <xdr:nvCxnSpPr>
        <xdr:cNvPr id="468" name="直線コネクタ 467"/>
        <xdr:cNvCxnSpPr/>
      </xdr:nvCxnSpPr>
      <xdr:spPr>
        <a:xfrm>
          <a:off x="16230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69" name="【児童館】&#10;有形固定資産減価償却率平均値テキスト"/>
        <xdr:cNvSpPr txBox="1"/>
      </xdr:nvSpPr>
      <xdr:spPr>
        <a:xfrm>
          <a:off x="16408400" y="14344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470" name="フローチャート : 判断 469"/>
        <xdr:cNvSpPr/>
      </xdr:nvSpPr>
      <xdr:spPr>
        <a:xfrm>
          <a:off x="16268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71" name="フローチャート : 判断 470"/>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7" name="円/楕円 47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152416</xdr:rowOff>
    </xdr:from>
    <xdr:ext cx="405111" cy="259045"/>
    <xdr:sp macro="" textlink="">
      <xdr:nvSpPr>
        <xdr:cNvPr id="478" name="n_1aveValue【児童館】&#10;有形固定資産減価償却率"/>
        <xdr:cNvSpPr txBox="1"/>
      </xdr:nvSpPr>
      <xdr:spPr>
        <a:xfrm>
          <a:off x="15266043"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84</xdr:row>
      <xdr:rowOff>38100</xdr:rowOff>
    </xdr:to>
    <xdr:cxnSp macro="">
      <xdr:nvCxnSpPr>
        <xdr:cNvPr id="502" name="直線コネクタ 501"/>
        <xdr:cNvCxnSpPr/>
      </xdr:nvCxnSpPr>
      <xdr:spPr>
        <a:xfrm flipV="1">
          <a:off x="22160864" y="135712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41927</xdr:rowOff>
    </xdr:from>
    <xdr:ext cx="469744" cy="259045"/>
    <xdr:sp macro="" textlink="">
      <xdr:nvSpPr>
        <xdr:cNvPr id="503" name="【児童館】&#10;一人当たり面積最小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84</xdr:row>
      <xdr:rowOff>38100</xdr:rowOff>
    </xdr:from>
    <xdr:to>
      <xdr:col>32</xdr:col>
      <xdr:colOff>276225</xdr:colOff>
      <xdr:row>84</xdr:row>
      <xdr:rowOff>38100</xdr:rowOff>
    </xdr:to>
    <xdr:cxnSp macro="">
      <xdr:nvCxnSpPr>
        <xdr:cNvPr id="504" name="直線コネクタ 503"/>
        <xdr:cNvCxnSpPr/>
      </xdr:nvCxnSpPr>
      <xdr:spPr>
        <a:xfrm>
          <a:off x="22072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505" name="【児童館】&#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506" name="直線コネクタ 50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22877</xdr:rowOff>
    </xdr:from>
    <xdr:ext cx="469744" cy="259045"/>
    <xdr:sp macro="" textlink="">
      <xdr:nvSpPr>
        <xdr:cNvPr id="507" name="【児童館】&#10;一人当たり面積平均値テキスト"/>
        <xdr:cNvSpPr txBox="1"/>
      </xdr:nvSpPr>
      <xdr:spPr>
        <a:xfrm>
          <a:off x="222504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08" name="フローチャート : 判断 507"/>
        <xdr:cNvSpPr/>
      </xdr:nvSpPr>
      <xdr:spPr>
        <a:xfrm>
          <a:off x="22110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09" name="フローチャート : 判断 5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15" name="円/楕円 51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16"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1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43" name="直線コネクタ 542"/>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46"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47" name="直線コネクタ 546"/>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8"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49" name="フローチャート : 判断 54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50" name="フローチャート : 判断 549"/>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58057</xdr:rowOff>
    </xdr:from>
    <xdr:to>
      <xdr:col>22</xdr:col>
      <xdr:colOff>415925</xdr:colOff>
      <xdr:row>100</xdr:row>
      <xdr:rowOff>159657</xdr:rowOff>
    </xdr:to>
    <xdr:sp macro="" textlink="">
      <xdr:nvSpPr>
        <xdr:cNvPr id="556" name="円/楕円 555"/>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57"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4734</xdr:rowOff>
    </xdr:from>
    <xdr:ext cx="405111" cy="259045"/>
    <xdr:sp macro="" textlink="">
      <xdr:nvSpPr>
        <xdr:cNvPr id="558" name="n_1mainValue【公民館】&#10;有形固定資産減価償却率"/>
        <xdr:cNvSpPr txBox="1"/>
      </xdr:nvSpPr>
      <xdr:spPr>
        <a:xfrm>
          <a:off x="15266043"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80" name="直線コネクタ 579"/>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81"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82" name="直線コネクタ 58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83"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84" name="直線コネクタ 583"/>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85"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86" name="フローチャート : 判断 585"/>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87" name="フローチャート : 判断 586"/>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87579</xdr:rowOff>
    </xdr:from>
    <xdr:to>
      <xdr:col>31</xdr:col>
      <xdr:colOff>85725</xdr:colOff>
      <xdr:row>108</xdr:row>
      <xdr:rowOff>17729</xdr:rowOff>
    </xdr:to>
    <xdr:sp macro="" textlink="">
      <xdr:nvSpPr>
        <xdr:cNvPr id="593" name="円/楕円 592"/>
        <xdr:cNvSpPr/>
      </xdr:nvSpPr>
      <xdr:spPr>
        <a:xfrm>
          <a:off x="21272500" y="18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94"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8856</xdr:rowOff>
    </xdr:from>
    <xdr:ext cx="469744" cy="259045"/>
    <xdr:sp macro="" textlink="">
      <xdr:nvSpPr>
        <xdr:cNvPr id="595" name="n_1mainValue【公民館】&#10;一人当たり面積"/>
        <xdr:cNvSpPr txBox="1"/>
      </xdr:nvSpPr>
      <xdr:spPr>
        <a:xfrm>
          <a:off x="21075727" y="185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施設類型ごとの有形固定資産減価償却率について、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これらの施設については、公共施設個別施設計画にもとづき、それぞれ以下の方針で更新・除却の検討を進めている。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については、小中一貫校や公民館との複合施設化を検討している。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については、こども園や公民館との複合施設化を検討している。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については、更新を予定しているが、他の公共施設の検討結果次第では統廃合も考えられている。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については、小中一貫校やこども園との複合施設化を検討している。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143510</xdr:rowOff>
    </xdr:from>
    <xdr:to>
      <xdr:col>5</xdr:col>
      <xdr:colOff>409575</xdr:colOff>
      <xdr:row>56</xdr:row>
      <xdr:rowOff>73660</xdr:rowOff>
    </xdr:to>
    <xdr:sp macro="" textlink="">
      <xdr:nvSpPr>
        <xdr:cNvPr id="86" name="円/楕円 85"/>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90187</xdr:rowOff>
    </xdr:from>
    <xdr:ext cx="405111" cy="259045"/>
    <xdr:sp macro="" textlink="">
      <xdr:nvSpPr>
        <xdr:cNvPr id="87" name="n_1mainValue【体育館・プール】&#10;有形固定資産減価償却率"/>
        <xdr:cNvSpPr txBox="1"/>
      </xdr:nvSpPr>
      <xdr:spPr>
        <a:xfrm>
          <a:off x="3582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11" name="直線コネクタ 110"/>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12" name="【体育館・プール】&#10;一人当たり面積最小値テキスト"/>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13" name="直線コネクタ 112"/>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14" name="【体育館・プール】&#10;一人当たり面積最大値テキスト"/>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15" name="直線コネクタ 114"/>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142511</xdr:rowOff>
    </xdr:from>
    <xdr:ext cx="469744" cy="259045"/>
    <xdr:sp macro="" textlink="">
      <xdr:nvSpPr>
        <xdr:cNvPr id="116" name="【体育館・プール】&#10;一人当たり面積平均値テキスト"/>
        <xdr:cNvSpPr txBox="1"/>
      </xdr:nvSpPr>
      <xdr:spPr>
        <a:xfrm>
          <a:off x="105664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17" name="フローチャート : 判断 116"/>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18" name="フローチャート : 判断 117"/>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47515</xdr:rowOff>
    </xdr:from>
    <xdr:ext cx="469744" cy="259045"/>
    <xdr:sp macro="" textlink="">
      <xdr:nvSpPr>
        <xdr:cNvPr id="119" name="n_1aveValue【体育館・プール】&#10;一人当たり面積"/>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7112</xdr:rowOff>
    </xdr:from>
    <xdr:to>
      <xdr:col>14</xdr:col>
      <xdr:colOff>79375</xdr:colOff>
      <xdr:row>63</xdr:row>
      <xdr:rowOff>108712</xdr:rowOff>
    </xdr:to>
    <xdr:sp macro="" textlink="">
      <xdr:nvSpPr>
        <xdr:cNvPr id="125" name="円/楕円 124"/>
        <xdr:cNvSpPr/>
      </xdr:nvSpPr>
      <xdr:spPr>
        <a:xfrm>
          <a:off x="9588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99839</xdr:rowOff>
    </xdr:from>
    <xdr:ext cx="469744" cy="259045"/>
    <xdr:sp macro="" textlink="">
      <xdr:nvSpPr>
        <xdr:cNvPr id="126" name="n_1mainValue【体育館・プール】&#10;一人当たり面積"/>
        <xdr:cNvSpPr txBox="1"/>
      </xdr:nvSpPr>
      <xdr:spPr>
        <a:xfrm>
          <a:off x="93917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9" name="テキスト ボックス 14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121920</xdr:rowOff>
    </xdr:from>
    <xdr:to>
      <xdr:col>6</xdr:col>
      <xdr:colOff>510540</xdr:colOff>
      <xdr:row>85</xdr:row>
      <xdr:rowOff>57150</xdr:rowOff>
    </xdr:to>
    <xdr:cxnSp macro="">
      <xdr:nvCxnSpPr>
        <xdr:cNvPr id="151" name="直線コネクタ 150"/>
        <xdr:cNvCxnSpPr/>
      </xdr:nvCxnSpPr>
      <xdr:spPr>
        <a:xfrm flipV="1">
          <a:off x="4634865" y="13666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2" name="【福祉施設】&#10;有形固定資産減価償却率最小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85</xdr:row>
      <xdr:rowOff>57150</xdr:rowOff>
    </xdr:from>
    <xdr:to>
      <xdr:col>6</xdr:col>
      <xdr:colOff>600075</xdr:colOff>
      <xdr:row>85</xdr:row>
      <xdr:rowOff>57150</xdr:rowOff>
    </xdr:to>
    <xdr:cxnSp macro="">
      <xdr:nvCxnSpPr>
        <xdr:cNvPr id="153" name="直線コネクタ 152"/>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68597</xdr:rowOff>
    </xdr:from>
    <xdr:ext cx="405111" cy="259045"/>
    <xdr:sp macro="" textlink="">
      <xdr:nvSpPr>
        <xdr:cNvPr id="154" name="【福祉施設】&#10;有形固定資産減価償却率最大値テキスト"/>
        <xdr:cNvSpPr txBox="1"/>
      </xdr:nvSpPr>
      <xdr:spPr>
        <a:xfrm>
          <a:off x="47244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79</xdr:row>
      <xdr:rowOff>121920</xdr:rowOff>
    </xdr:from>
    <xdr:to>
      <xdr:col>6</xdr:col>
      <xdr:colOff>600075</xdr:colOff>
      <xdr:row>79</xdr:row>
      <xdr:rowOff>121920</xdr:rowOff>
    </xdr:to>
    <xdr:cxnSp macro="">
      <xdr:nvCxnSpPr>
        <xdr:cNvPr id="155" name="直線コネクタ 154"/>
        <xdr:cNvCxnSpPr/>
      </xdr:nvCxnSpPr>
      <xdr:spPr>
        <a:xfrm>
          <a:off x="4546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156" name="【福祉施設】&#10;有形固定資産減価償却率平均値テキスト"/>
        <xdr:cNvSpPr txBox="1"/>
      </xdr:nvSpPr>
      <xdr:spPr>
        <a:xfrm>
          <a:off x="4724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157" name="フローチャート : 判断 156"/>
        <xdr:cNvSpPr/>
      </xdr:nvSpPr>
      <xdr:spPr>
        <a:xfrm>
          <a:off x="4584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67311</xdr:rowOff>
    </xdr:from>
    <xdr:to>
      <xdr:col>5</xdr:col>
      <xdr:colOff>409575</xdr:colOff>
      <xdr:row>82</xdr:row>
      <xdr:rowOff>168911</xdr:rowOff>
    </xdr:to>
    <xdr:sp macro="" textlink="">
      <xdr:nvSpPr>
        <xdr:cNvPr id="158" name="フローチャート : 判断 157"/>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160038</xdr:rowOff>
    </xdr:from>
    <xdr:ext cx="405111" cy="259045"/>
    <xdr:sp macro="" textlink="">
      <xdr:nvSpPr>
        <xdr:cNvPr id="159" name="n_1aveValue【福祉施設】&#10;有形固定資産減価償却率"/>
        <xdr:cNvSpPr txBox="1"/>
      </xdr:nvSpPr>
      <xdr:spPr>
        <a:xfrm>
          <a:off x="3582043"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59689</xdr:rowOff>
    </xdr:from>
    <xdr:to>
      <xdr:col>5</xdr:col>
      <xdr:colOff>409575</xdr:colOff>
      <xdr:row>78</xdr:row>
      <xdr:rowOff>161289</xdr:rowOff>
    </xdr:to>
    <xdr:sp macro="" textlink="">
      <xdr:nvSpPr>
        <xdr:cNvPr id="165" name="円/楕円 164"/>
        <xdr:cNvSpPr/>
      </xdr:nvSpPr>
      <xdr:spPr>
        <a:xfrm>
          <a:off x="3746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6366</xdr:rowOff>
    </xdr:from>
    <xdr:ext cx="405111" cy="259045"/>
    <xdr:sp macro="" textlink="">
      <xdr:nvSpPr>
        <xdr:cNvPr id="166" name="n_1mainValue【福祉施設】&#10;有形固定資産減価償却率"/>
        <xdr:cNvSpPr txBox="1"/>
      </xdr:nvSpPr>
      <xdr:spPr>
        <a:xfrm>
          <a:off x="3582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7" name="直線コネクタ 1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8" name="テキスト ボックス 1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9" name="直線コネクタ 1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0" name="テキスト ボックス 1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1" name="直線コネクタ 1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2" name="テキスト ボックス 1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3" name="直線コネクタ 1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4" name="テキスト ボックス 1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5" name="直線コネクタ 1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6" name="テキスト ボックス 1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7" name="直線コネクタ 1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8" name="テキスト ボックス 1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2" name="直線コネクタ 191"/>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3"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4" name="直線コネクタ 193"/>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5"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6" name="直線コネクタ 195"/>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7"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8" name="フローチャート : 判断 197"/>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9" name="フローチャート : 判断 198"/>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200"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111942</xdr:rowOff>
    </xdr:from>
    <xdr:to>
      <xdr:col>14</xdr:col>
      <xdr:colOff>79375</xdr:colOff>
      <xdr:row>84</xdr:row>
      <xdr:rowOff>42092</xdr:rowOff>
    </xdr:to>
    <xdr:sp macro="" textlink="">
      <xdr:nvSpPr>
        <xdr:cNvPr id="206" name="円/楕円 205"/>
        <xdr:cNvSpPr/>
      </xdr:nvSpPr>
      <xdr:spPr>
        <a:xfrm>
          <a:off x="9588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33219</xdr:rowOff>
    </xdr:from>
    <xdr:ext cx="469744" cy="259045"/>
    <xdr:sp macro="" textlink="">
      <xdr:nvSpPr>
        <xdr:cNvPr id="207" name="n_1mainValue【福祉施設】&#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9" name="テキスト ボックス 21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7" name="テキスト ボックス 2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1" name="直線コネクタ 230"/>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2"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3" name="直線コネクタ 23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4"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5" name="直線コネクタ 234"/>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6"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7" name="フローチャート : 判断 236"/>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8" name="フローチャート : 判断 237"/>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239"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245" name="円/楕円 244"/>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29227</xdr:rowOff>
    </xdr:from>
    <xdr:ext cx="405111" cy="259045"/>
    <xdr:sp macro="" textlink="">
      <xdr:nvSpPr>
        <xdr:cNvPr id="246" name="n_1mainValue【市民会館】&#10;有形固定資産減価償却率"/>
        <xdr:cNvSpPr txBox="1"/>
      </xdr:nvSpPr>
      <xdr:spPr>
        <a:xfrm>
          <a:off x="3582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7" name="テキスト ボックス 25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8" name="直線コネクタ 25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9" name="テキスト ボックス 25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0" name="直線コネクタ 25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1" name="テキスト ボックス 26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2" name="直線コネクタ 26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3" name="テキスト ボックス 26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4" name="直線コネクタ 26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5" name="テキスト ボックス 26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69" name="直線コネクタ 268"/>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70"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71" name="直線コネクタ 270"/>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72"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73" name="直線コネクタ 272"/>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74"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75" name="フローチャート : 判断 274"/>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76" name="フローチャート : 判断 275"/>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77"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91694</xdr:rowOff>
    </xdr:from>
    <xdr:to>
      <xdr:col>14</xdr:col>
      <xdr:colOff>79375</xdr:colOff>
      <xdr:row>104</xdr:row>
      <xdr:rowOff>21844</xdr:rowOff>
    </xdr:to>
    <xdr:sp macro="" textlink="">
      <xdr:nvSpPr>
        <xdr:cNvPr id="283" name="円/楕円 282"/>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12971</xdr:rowOff>
    </xdr:from>
    <xdr:ext cx="469744" cy="259045"/>
    <xdr:sp macro="" textlink="">
      <xdr:nvSpPr>
        <xdr:cNvPr id="284" name="n_1mainValue【市民会館】&#10;一人当たり面積"/>
        <xdr:cNvSpPr txBox="1"/>
      </xdr:nvSpPr>
      <xdr:spPr>
        <a:xfrm>
          <a:off x="9391727" y="178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3" name="テキスト ボックス 30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7" name="直線コネクタ 306"/>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8"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9" name="直線コネクタ 30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0"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2"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3" name="フローチャート : 判断 312"/>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4" name="フローチャート : 判断 31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315"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137414</xdr:rowOff>
    </xdr:from>
    <xdr:to>
      <xdr:col>22</xdr:col>
      <xdr:colOff>415925</xdr:colOff>
      <xdr:row>38</xdr:row>
      <xdr:rowOff>67564</xdr:rowOff>
    </xdr:to>
    <xdr:sp macro="" textlink="">
      <xdr:nvSpPr>
        <xdr:cNvPr id="321" name="円/楕円 320"/>
        <xdr:cNvSpPr/>
      </xdr:nvSpPr>
      <xdr:spPr>
        <a:xfrm>
          <a:off x="1543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84091</xdr:rowOff>
    </xdr:from>
    <xdr:ext cx="405111" cy="259045"/>
    <xdr:sp macro="" textlink="">
      <xdr:nvSpPr>
        <xdr:cNvPr id="322" name="n_1mainValue【一般廃棄物処理施設】&#10;有形固定資産減価償却率"/>
        <xdr:cNvSpPr txBox="1"/>
      </xdr:nvSpPr>
      <xdr:spPr>
        <a:xfrm>
          <a:off x="15266043"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4" name="テキスト ボックス 3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6" name="テキスト ボックス 3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8" name="テキスト ボックス 3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0" name="テキスト ボックス 3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2" name="テキスト ボックス 3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4" name="テキスト ボックス 3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6" name="テキスト ボックス 3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8" name="直線コネクタ 347"/>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9"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0" name="直線コネクタ 349"/>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1"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2" name="直線コネクタ 351"/>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3"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4" name="フローチャート : 判断 353"/>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5" name="フローチャート : 判断 354"/>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356"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141208</xdr:rowOff>
    </xdr:from>
    <xdr:to>
      <xdr:col>31</xdr:col>
      <xdr:colOff>85725</xdr:colOff>
      <xdr:row>40</xdr:row>
      <xdr:rowOff>71358</xdr:rowOff>
    </xdr:to>
    <xdr:sp macro="" textlink="">
      <xdr:nvSpPr>
        <xdr:cNvPr id="362" name="円/楕円 361"/>
        <xdr:cNvSpPr/>
      </xdr:nvSpPr>
      <xdr:spPr>
        <a:xfrm>
          <a:off x="21272500" y="6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87885</xdr:rowOff>
    </xdr:from>
    <xdr:ext cx="599010" cy="259045"/>
    <xdr:sp macro="" textlink="">
      <xdr:nvSpPr>
        <xdr:cNvPr id="363" name="n_1mainValue【一般廃棄物処理施設】&#10;一人当たり有形固定資産（償却資産）額"/>
        <xdr:cNvSpPr txBox="1"/>
      </xdr:nvSpPr>
      <xdr:spPr>
        <a:xfrm>
          <a:off x="21011094" y="66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87" name="直線コネクタ 386"/>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88"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89" name="直線コネクタ 388"/>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90"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1" name="直線コネクタ 390"/>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2"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3" name="フローチャート : 判断 392"/>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94" name="フローチャート : 判断 393"/>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395"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401" name="円/楕円 40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118127</xdr:rowOff>
    </xdr:from>
    <xdr:ext cx="405111" cy="259045"/>
    <xdr:sp macro="" textlink="">
      <xdr:nvSpPr>
        <xdr:cNvPr id="402" name="n_1mainValue【保健センター・保健所】&#10;有形固定資産減価償却率"/>
        <xdr:cNvSpPr txBox="1"/>
      </xdr:nvSpPr>
      <xdr:spPr>
        <a:xfrm>
          <a:off x="15266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25" name="直線コネクタ 424"/>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26"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27" name="直線コネクタ 426"/>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28"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29" name="直線コネクタ 428"/>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30"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31" name="フローチャート : 判断 430"/>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32" name="フローチャート : 判断 431"/>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433"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157226</xdr:rowOff>
    </xdr:from>
    <xdr:to>
      <xdr:col>31</xdr:col>
      <xdr:colOff>85725</xdr:colOff>
      <xdr:row>63</xdr:row>
      <xdr:rowOff>87376</xdr:rowOff>
    </xdr:to>
    <xdr:sp macro="" textlink="">
      <xdr:nvSpPr>
        <xdr:cNvPr id="439" name="円/楕円 438"/>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78503</xdr:rowOff>
    </xdr:from>
    <xdr:ext cx="469744" cy="259045"/>
    <xdr:sp macro="" textlink="">
      <xdr:nvSpPr>
        <xdr:cNvPr id="440" name="n_1mainValue【保健センター・保健所】&#10;一人当たり面積"/>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9" name="テキスト ボックス 4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3" name="直線コネクタ 462"/>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4"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5" name="直線コネクタ 46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66"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67" name="直線コネクタ 466"/>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68"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69" name="フローチャート : 判断 468"/>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70" name="フローチャート : 判断 469"/>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71"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37592</xdr:rowOff>
    </xdr:from>
    <xdr:to>
      <xdr:col>22</xdr:col>
      <xdr:colOff>415925</xdr:colOff>
      <xdr:row>81</xdr:row>
      <xdr:rowOff>139192</xdr:rowOff>
    </xdr:to>
    <xdr:sp macro="" textlink="">
      <xdr:nvSpPr>
        <xdr:cNvPr id="477" name="円/楕円 476"/>
        <xdr:cNvSpPr/>
      </xdr:nvSpPr>
      <xdr:spPr>
        <a:xfrm>
          <a:off x="15430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130319</xdr:rowOff>
    </xdr:from>
    <xdr:ext cx="405111" cy="259045"/>
    <xdr:sp macro="" textlink="">
      <xdr:nvSpPr>
        <xdr:cNvPr id="478" name="n_1mainValue【消防施設】&#10;有形固定資産減価償却率"/>
        <xdr:cNvSpPr txBox="1"/>
      </xdr:nvSpPr>
      <xdr:spPr>
        <a:xfrm>
          <a:off x="15266043"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04" name="直線コネクタ 503"/>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05"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06" name="直線コネクタ 505"/>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07"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08" name="直線コネクタ 507"/>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09"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10" name="フローチャート : 判断 50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511" name="フローチャート : 判断 510"/>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19611</xdr:rowOff>
    </xdr:from>
    <xdr:ext cx="469744" cy="259045"/>
    <xdr:sp macro="" textlink="">
      <xdr:nvSpPr>
        <xdr:cNvPr id="512" name="n_1aveValue【消防施設】&#10;一人当たり面積"/>
        <xdr:cNvSpPr txBox="1"/>
      </xdr:nvSpPr>
      <xdr:spPr>
        <a:xfrm>
          <a:off x="21075727" y="1390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116295</xdr:rowOff>
    </xdr:from>
    <xdr:to>
      <xdr:col>31</xdr:col>
      <xdr:colOff>85725</xdr:colOff>
      <xdr:row>80</xdr:row>
      <xdr:rowOff>46445</xdr:rowOff>
    </xdr:to>
    <xdr:sp macro="" textlink="">
      <xdr:nvSpPr>
        <xdr:cNvPr id="518" name="円/楕円 517"/>
        <xdr:cNvSpPr/>
      </xdr:nvSpPr>
      <xdr:spPr>
        <a:xfrm>
          <a:off x="2127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62972</xdr:rowOff>
    </xdr:from>
    <xdr:ext cx="469744" cy="259045"/>
    <xdr:sp macro="" textlink="">
      <xdr:nvSpPr>
        <xdr:cNvPr id="519" name="n_1mainValue【消防施設】&#10;一人当たり面積"/>
        <xdr:cNvSpPr txBox="1"/>
      </xdr:nvSpPr>
      <xdr:spPr>
        <a:xfrm>
          <a:off x="21075727" y="134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5" name="直線コネクタ 54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4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47" name="直線コネクタ 54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4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49" name="直線コネクタ 54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0"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1" name="フローチャート : 判断 550"/>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52" name="フローチャート : 判断 551"/>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553"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165826</xdr:rowOff>
    </xdr:from>
    <xdr:to>
      <xdr:col>22</xdr:col>
      <xdr:colOff>415925</xdr:colOff>
      <xdr:row>101</xdr:row>
      <xdr:rowOff>95976</xdr:rowOff>
    </xdr:to>
    <xdr:sp macro="" textlink="">
      <xdr:nvSpPr>
        <xdr:cNvPr id="559" name="円/楕円 558"/>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112503</xdr:rowOff>
    </xdr:from>
    <xdr:ext cx="405111" cy="259045"/>
    <xdr:sp macro="" textlink="">
      <xdr:nvSpPr>
        <xdr:cNvPr id="560" name="n_1mainValue【庁舎】&#10;有形固定資産減価償却率"/>
        <xdr:cNvSpPr txBox="1"/>
      </xdr:nvSpPr>
      <xdr:spPr>
        <a:xfrm>
          <a:off x="15266043"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5" name="直線コネクタ 584"/>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86"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87" name="直線コネクタ 586"/>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88"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89" name="直線コネクタ 588"/>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90"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1" name="フローチャート : 判断 590"/>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92" name="フローチャート : 判断 591"/>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93"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111761</xdr:rowOff>
    </xdr:from>
    <xdr:to>
      <xdr:col>31</xdr:col>
      <xdr:colOff>85725</xdr:colOff>
      <xdr:row>106</xdr:row>
      <xdr:rowOff>41911</xdr:rowOff>
    </xdr:to>
    <xdr:sp macro="" textlink="">
      <xdr:nvSpPr>
        <xdr:cNvPr id="599" name="円/楕円 598"/>
        <xdr:cNvSpPr/>
      </xdr:nvSpPr>
      <xdr:spPr>
        <a:xfrm>
          <a:off x="21272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33038</xdr:rowOff>
    </xdr:from>
    <xdr:ext cx="469744" cy="259045"/>
    <xdr:sp macro="" textlink="">
      <xdr:nvSpPr>
        <xdr:cNvPr id="600" name="n_1mainValue【庁舎】&#10;一人当たり面積"/>
        <xdr:cNvSpPr txBox="1"/>
      </xdr:nvSpPr>
      <xdr:spPr>
        <a:xfrm>
          <a:off x="210757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施設類型ごとの有形固定資産減価償却率について、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これらの施設については、公共施設個別施設計画にもとづき、それぞれ以下の方針で更新・除却の検討を進めている。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については、避難所指定を受けているため、日常的な定期点検を実施し安全な利用に努めている。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については、更新を予定しているが、他の公共施設の検討結果次第では統廃合も考えられている。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については、除却し他の施設へ機能集約することを検討している。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については、現在焼却を行っていないため除却を検討している。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については、他の施設への機能移転を視野に入れ、新庁舎を建設するべきか検討を進めている。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0.20</a:t>
          </a:r>
          <a:r>
            <a:rPr kumimoji="1" lang="ja-JP" altLang="en-US" sz="1300">
              <a:latin typeface="ＭＳ Ｐゴシック"/>
            </a:rPr>
            <a:t>となっており、全国平均の</a:t>
          </a:r>
          <a:r>
            <a:rPr kumimoji="1" lang="en-US" altLang="ja-JP" sz="1300">
              <a:latin typeface="ＭＳ Ｐゴシック"/>
            </a:rPr>
            <a:t>0.50</a:t>
          </a:r>
          <a:r>
            <a:rPr kumimoji="1" lang="ja-JP" altLang="en-US" sz="1300">
              <a:latin typeface="ＭＳ Ｐゴシック"/>
            </a:rPr>
            <a:t>和歌山県平均の</a:t>
          </a:r>
          <a:r>
            <a:rPr kumimoji="1" lang="en-US" altLang="ja-JP" sz="1300">
              <a:latin typeface="ＭＳ Ｐゴシック"/>
            </a:rPr>
            <a:t>0.35</a:t>
          </a:r>
          <a:r>
            <a:rPr kumimoji="1" lang="ja-JP" altLang="en-US" sz="1300">
              <a:latin typeface="ＭＳ Ｐゴシック"/>
            </a:rPr>
            <a:t>類似団体平均の</a:t>
          </a:r>
          <a:r>
            <a:rPr kumimoji="1" lang="en-US" altLang="ja-JP" sz="1300">
              <a:latin typeface="ＭＳ Ｐゴシック"/>
            </a:rPr>
            <a:t>0.22</a:t>
          </a:r>
          <a:r>
            <a:rPr kumimoji="1" lang="ja-JP" altLang="en-US" sz="1300">
              <a:latin typeface="ＭＳ Ｐゴシック"/>
            </a:rPr>
            <a:t>、いずれと比較しても低い水準となっている。今後は主産業である観光関連サービス業を中心に産業全体の振興を進めることで税収の増を図っていく。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xdr:cNvCxnSpPr/>
      </xdr:nvCxnSpPr>
      <xdr:spPr>
        <a:xfrm>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歳入の一般財源は、地方消費税交付金が大幅に減額した。これにより分母は前年度比で</a:t>
          </a:r>
          <a:r>
            <a:rPr kumimoji="1" lang="en-US" altLang="ja-JP" sz="1300">
              <a:solidFill>
                <a:sysClr val="windowText" lastClr="000000"/>
              </a:solidFill>
              <a:latin typeface="ＭＳ Ｐゴシック"/>
            </a:rPr>
            <a:t>57,522</a:t>
          </a:r>
          <a:r>
            <a:rPr kumimoji="1" lang="ja-JP" altLang="en-US" sz="1300">
              <a:solidFill>
                <a:sysClr val="windowText" lastClr="000000"/>
              </a:solidFill>
              <a:latin typeface="ＭＳ Ｐゴシック"/>
            </a:rPr>
            <a:t>千円の減となった。</a:t>
          </a:r>
        </a:p>
        <a:p>
          <a:r>
            <a:rPr kumimoji="1" lang="ja-JP" altLang="en-US" sz="1300">
              <a:solidFill>
                <a:sysClr val="windowText" lastClr="000000"/>
              </a:solidFill>
              <a:latin typeface="ＭＳ Ｐゴシック"/>
            </a:rPr>
            <a:t>歳出の経常経費について、人件費、公債費、繰出金の減はあったものの、物件費、補助費、扶助費、繰出金が増加したために全体で前年度より</a:t>
          </a:r>
          <a:r>
            <a:rPr kumimoji="1" lang="en-US" altLang="ja-JP" sz="1300">
              <a:solidFill>
                <a:sysClr val="windowText" lastClr="000000"/>
              </a:solidFill>
              <a:latin typeface="ＭＳ Ｐゴシック"/>
            </a:rPr>
            <a:t>5,065</a:t>
          </a:r>
          <a:r>
            <a:rPr kumimoji="1" lang="ja-JP" altLang="en-US" sz="1300">
              <a:solidFill>
                <a:sysClr val="windowText" lastClr="000000"/>
              </a:solidFill>
              <a:latin typeface="ＭＳ Ｐゴシック"/>
            </a:rPr>
            <a:t>千円の増となった。</a:t>
          </a:r>
        </a:p>
        <a:p>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ポイント悪化し、依然として類似団体平均を大きく上回る。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36703</xdr:rowOff>
    </xdr:to>
    <xdr:cxnSp macro="">
      <xdr:nvCxnSpPr>
        <xdr:cNvPr id="128" name="直線コネクタ 127"/>
        <xdr:cNvCxnSpPr/>
      </xdr:nvCxnSpPr>
      <xdr:spPr>
        <a:xfrm>
          <a:off x="4114800" y="1128725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63246</xdr:rowOff>
    </xdr:to>
    <xdr:cxnSp macro="">
      <xdr:nvCxnSpPr>
        <xdr:cNvPr id="131" name="直線コネクタ 130"/>
        <xdr:cNvCxnSpPr/>
      </xdr:nvCxnSpPr>
      <xdr:spPr>
        <a:xfrm flipV="1">
          <a:off x="3225800" y="112872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12573</xdr:rowOff>
    </xdr:from>
    <xdr:to>
      <xdr:col>4</xdr:col>
      <xdr:colOff>482600</xdr:colOff>
      <xdr:row>66</xdr:row>
      <xdr:rowOff>63246</xdr:rowOff>
    </xdr:to>
    <xdr:cxnSp macro="">
      <xdr:nvCxnSpPr>
        <xdr:cNvPr id="134" name="直線コネクタ 133"/>
        <xdr:cNvCxnSpPr/>
      </xdr:nvCxnSpPr>
      <xdr:spPr>
        <a:xfrm>
          <a:off x="2336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12573</xdr:rowOff>
    </xdr:from>
    <xdr:to>
      <xdr:col>3</xdr:col>
      <xdr:colOff>279400</xdr:colOff>
      <xdr:row>66</xdr:row>
      <xdr:rowOff>36703</xdr:rowOff>
    </xdr:to>
    <xdr:cxnSp macro="">
      <xdr:nvCxnSpPr>
        <xdr:cNvPr id="137" name="直線コネクタ 136"/>
        <xdr:cNvCxnSpPr/>
      </xdr:nvCxnSpPr>
      <xdr:spPr>
        <a:xfrm flipV="1">
          <a:off x="1447800" y="113282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157353</xdr:rowOff>
    </xdr:from>
    <xdr:to>
      <xdr:col>7</xdr:col>
      <xdr:colOff>203200</xdr:colOff>
      <xdr:row>66</xdr:row>
      <xdr:rowOff>87503</xdr:rowOff>
    </xdr:to>
    <xdr:sp macro="" textlink="">
      <xdr:nvSpPr>
        <xdr:cNvPr id="147" name="円/楕円 146"/>
        <xdr:cNvSpPr/>
      </xdr:nvSpPr>
      <xdr:spPr>
        <a:xfrm>
          <a:off x="49022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53230</xdr:rowOff>
    </xdr:from>
    <xdr:ext cx="762000" cy="259045"/>
    <xdr:sp macro="" textlink="">
      <xdr:nvSpPr>
        <xdr:cNvPr id="148" name="財政構造の弾力性該当値テキスト"/>
        <xdr:cNvSpPr txBox="1"/>
      </xdr:nvSpPr>
      <xdr:spPr>
        <a:xfrm>
          <a:off x="5041900" y="111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12446</xdr:rowOff>
    </xdr:from>
    <xdr:to>
      <xdr:col>4</xdr:col>
      <xdr:colOff>533400</xdr:colOff>
      <xdr:row>66</xdr:row>
      <xdr:rowOff>114046</xdr:rowOff>
    </xdr:to>
    <xdr:sp macro="" textlink="">
      <xdr:nvSpPr>
        <xdr:cNvPr id="151" name="円/楕円 150"/>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98823</xdr:rowOff>
    </xdr:from>
    <xdr:ext cx="762000" cy="259045"/>
    <xdr:sp macro="" textlink="">
      <xdr:nvSpPr>
        <xdr:cNvPr id="152" name="テキスト ボックス 151"/>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133223</xdr:rowOff>
    </xdr:from>
    <xdr:to>
      <xdr:col>3</xdr:col>
      <xdr:colOff>330200</xdr:colOff>
      <xdr:row>66</xdr:row>
      <xdr:rowOff>63373</xdr:rowOff>
    </xdr:to>
    <xdr:sp macro="" textlink="">
      <xdr:nvSpPr>
        <xdr:cNvPr id="153" name="円/楕円 152"/>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48150</xdr:rowOff>
    </xdr:from>
    <xdr:ext cx="762000" cy="259045"/>
    <xdr:sp macro="" textlink="">
      <xdr:nvSpPr>
        <xdr:cNvPr id="154" name="テキスト ボックス 153"/>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157353</xdr:rowOff>
    </xdr:from>
    <xdr:to>
      <xdr:col>2</xdr:col>
      <xdr:colOff>127000</xdr:colOff>
      <xdr:row>66</xdr:row>
      <xdr:rowOff>87503</xdr:rowOff>
    </xdr:to>
    <xdr:sp macro="" textlink="">
      <xdr:nvSpPr>
        <xdr:cNvPr id="155" name="円/楕円 154"/>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72280</xdr:rowOff>
    </xdr:from>
    <xdr:ext cx="762000" cy="259045"/>
    <xdr:sp macro="" textlink="">
      <xdr:nvSpPr>
        <xdr:cNvPr id="156" name="テキスト ボックス 155"/>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決算額は類似団体平均及び県平均と比較すると高い水準となっている。</a:t>
          </a:r>
          <a:endParaRPr kumimoji="1" lang="en-US" altLang="ja-JP" sz="1300">
            <a:latin typeface="ＭＳ Ｐゴシック"/>
          </a:endParaRPr>
        </a:p>
        <a:p>
          <a:r>
            <a:rPr kumimoji="1" lang="ja-JP" altLang="en-US" sz="1300">
              <a:latin typeface="ＭＳ Ｐゴシック"/>
            </a:rPr>
            <a:t>昨年と比較して</a:t>
          </a:r>
          <a:r>
            <a:rPr kumimoji="1" lang="en-US" altLang="ja-JP" sz="1300">
              <a:latin typeface="ＭＳ Ｐゴシック"/>
            </a:rPr>
            <a:t>40,128</a:t>
          </a:r>
          <a:r>
            <a:rPr kumimoji="1" lang="ja-JP" altLang="en-US" sz="1300">
              <a:latin typeface="ＭＳ Ｐゴシック"/>
            </a:rPr>
            <a:t>円増加しており、人口減少に加え物件費が</a:t>
          </a:r>
          <a:r>
            <a:rPr kumimoji="1" lang="en-US" altLang="ja-JP" sz="1300">
              <a:latin typeface="ＭＳ Ｐゴシック"/>
            </a:rPr>
            <a:t>104,931</a:t>
          </a:r>
          <a:r>
            <a:rPr kumimoji="1" lang="ja-JP" altLang="en-US" sz="1300">
              <a:latin typeface="ＭＳ Ｐゴシック"/>
            </a:rPr>
            <a:t>千円増加したことが主な要因と考えられる。今後も更に人口減少が続く見込みで数値は上昇すると考えられるが、人件費の抑制、予算査定等での物件費、維持補修費を抑制して数値の減少を図る。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52423</xdr:rowOff>
    </xdr:from>
    <xdr:to>
      <xdr:col>7</xdr:col>
      <xdr:colOff>152400</xdr:colOff>
      <xdr:row>82</xdr:row>
      <xdr:rowOff>71788</xdr:rowOff>
    </xdr:to>
    <xdr:cxnSp macro="">
      <xdr:nvCxnSpPr>
        <xdr:cNvPr id="188" name="直線コネクタ 187"/>
        <xdr:cNvCxnSpPr/>
      </xdr:nvCxnSpPr>
      <xdr:spPr>
        <a:xfrm>
          <a:off x="4114800" y="1411132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14712</xdr:rowOff>
    </xdr:from>
    <xdr:to>
      <xdr:col>6</xdr:col>
      <xdr:colOff>0</xdr:colOff>
      <xdr:row>82</xdr:row>
      <xdr:rowOff>52423</xdr:rowOff>
    </xdr:to>
    <xdr:cxnSp macro="">
      <xdr:nvCxnSpPr>
        <xdr:cNvPr id="191" name="直線コネクタ 190"/>
        <xdr:cNvCxnSpPr/>
      </xdr:nvCxnSpPr>
      <xdr:spPr>
        <a:xfrm>
          <a:off x="3225800" y="14073612"/>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1808</xdr:rowOff>
    </xdr:from>
    <xdr:to>
      <xdr:col>4</xdr:col>
      <xdr:colOff>482600</xdr:colOff>
      <xdr:row>82</xdr:row>
      <xdr:rowOff>14712</xdr:rowOff>
    </xdr:to>
    <xdr:cxnSp macro="">
      <xdr:nvCxnSpPr>
        <xdr:cNvPr id="194" name="直線コネクタ 193"/>
        <xdr:cNvCxnSpPr/>
      </xdr:nvCxnSpPr>
      <xdr:spPr>
        <a:xfrm>
          <a:off x="2336800" y="14060708"/>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158150</xdr:rowOff>
    </xdr:from>
    <xdr:to>
      <xdr:col>3</xdr:col>
      <xdr:colOff>279400</xdr:colOff>
      <xdr:row>82</xdr:row>
      <xdr:rowOff>1808</xdr:rowOff>
    </xdr:to>
    <xdr:cxnSp macro="">
      <xdr:nvCxnSpPr>
        <xdr:cNvPr id="197" name="直線コネクタ 196"/>
        <xdr:cNvCxnSpPr/>
      </xdr:nvCxnSpPr>
      <xdr:spPr>
        <a:xfrm>
          <a:off x="1447800" y="14045600"/>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20988</xdr:rowOff>
    </xdr:from>
    <xdr:to>
      <xdr:col>7</xdr:col>
      <xdr:colOff>203200</xdr:colOff>
      <xdr:row>82</xdr:row>
      <xdr:rowOff>122588</xdr:rowOff>
    </xdr:to>
    <xdr:sp macro="" textlink="">
      <xdr:nvSpPr>
        <xdr:cNvPr id="207" name="円/楕円 206"/>
        <xdr:cNvSpPr/>
      </xdr:nvSpPr>
      <xdr:spPr>
        <a:xfrm>
          <a:off x="4902200" y="140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164515</xdr:rowOff>
    </xdr:from>
    <xdr:ext cx="762000" cy="259045"/>
    <xdr:sp macro="" textlink="">
      <xdr:nvSpPr>
        <xdr:cNvPr id="208" name="人件費・物件費等の状況該当値テキスト"/>
        <xdr:cNvSpPr txBox="1"/>
      </xdr:nvSpPr>
      <xdr:spPr>
        <a:xfrm>
          <a:off x="5041900" y="1405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1623</xdr:rowOff>
    </xdr:from>
    <xdr:to>
      <xdr:col>6</xdr:col>
      <xdr:colOff>50800</xdr:colOff>
      <xdr:row>82</xdr:row>
      <xdr:rowOff>103223</xdr:rowOff>
    </xdr:to>
    <xdr:sp macro="" textlink="">
      <xdr:nvSpPr>
        <xdr:cNvPr id="209" name="円/楕円 208"/>
        <xdr:cNvSpPr/>
      </xdr:nvSpPr>
      <xdr:spPr>
        <a:xfrm>
          <a:off x="4064000" y="140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113400</xdr:rowOff>
    </xdr:from>
    <xdr:ext cx="736600" cy="259045"/>
    <xdr:sp macro="" textlink="">
      <xdr:nvSpPr>
        <xdr:cNvPr id="210" name="テキスト ボックス 209"/>
        <xdr:cNvSpPr txBox="1"/>
      </xdr:nvSpPr>
      <xdr:spPr>
        <a:xfrm>
          <a:off x="3733800" y="138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135362</xdr:rowOff>
    </xdr:from>
    <xdr:to>
      <xdr:col>4</xdr:col>
      <xdr:colOff>533400</xdr:colOff>
      <xdr:row>82</xdr:row>
      <xdr:rowOff>65512</xdr:rowOff>
    </xdr:to>
    <xdr:sp macro="" textlink="">
      <xdr:nvSpPr>
        <xdr:cNvPr id="211" name="円/楕円 210"/>
        <xdr:cNvSpPr/>
      </xdr:nvSpPr>
      <xdr:spPr>
        <a:xfrm>
          <a:off x="31750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75689</xdr:rowOff>
    </xdr:from>
    <xdr:ext cx="762000" cy="259045"/>
    <xdr:sp macro="" textlink="">
      <xdr:nvSpPr>
        <xdr:cNvPr id="212" name="テキスト ボックス 211"/>
        <xdr:cNvSpPr txBox="1"/>
      </xdr:nvSpPr>
      <xdr:spPr>
        <a:xfrm>
          <a:off x="2844800" y="137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122458</xdr:rowOff>
    </xdr:from>
    <xdr:to>
      <xdr:col>3</xdr:col>
      <xdr:colOff>330200</xdr:colOff>
      <xdr:row>82</xdr:row>
      <xdr:rowOff>52608</xdr:rowOff>
    </xdr:to>
    <xdr:sp macro="" textlink="">
      <xdr:nvSpPr>
        <xdr:cNvPr id="213" name="円/楕円 212"/>
        <xdr:cNvSpPr/>
      </xdr:nvSpPr>
      <xdr:spPr>
        <a:xfrm>
          <a:off x="2286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62785</xdr:rowOff>
    </xdr:from>
    <xdr:ext cx="762000" cy="259045"/>
    <xdr:sp macro="" textlink="">
      <xdr:nvSpPr>
        <xdr:cNvPr id="214" name="テキスト ボックス 213"/>
        <xdr:cNvSpPr txBox="1"/>
      </xdr:nvSpPr>
      <xdr:spPr>
        <a:xfrm>
          <a:off x="1955800" y="137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107350</xdr:rowOff>
    </xdr:from>
    <xdr:to>
      <xdr:col>2</xdr:col>
      <xdr:colOff>127000</xdr:colOff>
      <xdr:row>82</xdr:row>
      <xdr:rowOff>37500</xdr:rowOff>
    </xdr:to>
    <xdr:sp macro="" textlink="">
      <xdr:nvSpPr>
        <xdr:cNvPr id="215" name="円/楕円 214"/>
        <xdr:cNvSpPr/>
      </xdr:nvSpPr>
      <xdr:spPr>
        <a:xfrm>
          <a:off x="1397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47677</xdr:rowOff>
    </xdr:from>
    <xdr:ext cx="762000" cy="259045"/>
    <xdr:sp macro="" textlink="">
      <xdr:nvSpPr>
        <xdr:cNvPr id="216" name="テキスト ボックス 215"/>
        <xdr:cNvSpPr txBox="1"/>
      </xdr:nvSpPr>
      <xdr:spPr>
        <a:xfrm>
          <a:off x="1066800" y="137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実施済みの給与削減（</a:t>
          </a:r>
          <a:r>
            <a:rPr kumimoji="1" lang="en-US" altLang="ja-JP" sz="1300">
              <a:latin typeface="ＭＳ Ｐゴシック"/>
            </a:rPr>
            <a:t>55</a:t>
          </a:r>
          <a:r>
            <a:rPr kumimoji="1" lang="ja-JP" altLang="en-US" sz="1300">
              <a:latin typeface="ＭＳ Ｐゴシック"/>
            </a:rPr>
            <a:t>歳以上昇給抑制等）により類似団体平均値を</a:t>
          </a:r>
          <a:r>
            <a:rPr kumimoji="1" lang="en-US" altLang="ja-JP" sz="1300">
              <a:latin typeface="ＭＳ Ｐゴシック"/>
            </a:rPr>
            <a:t>3.4</a:t>
          </a:r>
          <a:r>
            <a:rPr kumimoji="1" lang="ja-JP" altLang="en-US" sz="1300">
              <a:latin typeface="ＭＳ Ｐゴシック"/>
            </a:rPr>
            <a:t>ポイント下回り県内でも最低水準であるが、今後も各種手当の総点検を行うなど給与の適正化を行い、引き続きさらなる縮減に努める。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80011</xdr:rowOff>
    </xdr:to>
    <xdr:cxnSp macro="">
      <xdr:nvCxnSpPr>
        <xdr:cNvPr id="246" name="直線コネクタ 245"/>
        <xdr:cNvCxnSpPr/>
      </xdr:nvCxnSpPr>
      <xdr:spPr>
        <a:xfrm>
          <a:off x="16179800" y="14538643"/>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84</xdr:row>
      <xdr:rowOff>136843</xdr:rowOff>
    </xdr:to>
    <xdr:cxnSp macro="">
      <xdr:nvCxnSpPr>
        <xdr:cNvPr id="249" name="直線コネクタ 248"/>
        <xdr:cNvCxnSpPr/>
      </xdr:nvCxnSpPr>
      <xdr:spPr>
        <a:xfrm>
          <a:off x="15290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28257</xdr:rowOff>
    </xdr:from>
    <xdr:to>
      <xdr:col>22</xdr:col>
      <xdr:colOff>203200</xdr:colOff>
      <xdr:row>84</xdr:row>
      <xdr:rowOff>94614</xdr:rowOff>
    </xdr:to>
    <xdr:cxnSp macro="">
      <xdr:nvCxnSpPr>
        <xdr:cNvPr id="252" name="直線コネクタ 251"/>
        <xdr:cNvCxnSpPr/>
      </xdr:nvCxnSpPr>
      <xdr:spPr>
        <a:xfrm>
          <a:off x="14401800" y="144300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28257</xdr:rowOff>
    </xdr:from>
    <xdr:to>
      <xdr:col>21</xdr:col>
      <xdr:colOff>0</xdr:colOff>
      <xdr:row>87</xdr:row>
      <xdr:rowOff>62864</xdr:rowOff>
    </xdr:to>
    <xdr:cxnSp macro="">
      <xdr:nvCxnSpPr>
        <xdr:cNvPr id="255" name="直線コネクタ 254"/>
        <xdr:cNvCxnSpPr/>
      </xdr:nvCxnSpPr>
      <xdr:spPr>
        <a:xfrm flipV="1">
          <a:off x="13512800" y="14430057"/>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5" name="円/楕円 26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6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67" name="円/楕円 266"/>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26370</xdr:rowOff>
    </xdr:from>
    <xdr:ext cx="736600" cy="259045"/>
    <xdr:sp macro="" textlink="">
      <xdr:nvSpPr>
        <xdr:cNvPr id="268" name="テキスト ボックス 267"/>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69" name="円/楕円 268"/>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155591</xdr:rowOff>
    </xdr:from>
    <xdr:ext cx="762000" cy="259045"/>
    <xdr:sp macro="" textlink="">
      <xdr:nvSpPr>
        <xdr:cNvPr id="270" name="テキスト ボックス 269"/>
        <xdr:cNvSpPr txBox="1"/>
      </xdr:nvSpPr>
      <xdr:spPr>
        <a:xfrm>
          <a:off x="14909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148907</xdr:rowOff>
    </xdr:from>
    <xdr:to>
      <xdr:col>21</xdr:col>
      <xdr:colOff>50800</xdr:colOff>
      <xdr:row>84</xdr:row>
      <xdr:rowOff>79057</xdr:rowOff>
    </xdr:to>
    <xdr:sp macro="" textlink="">
      <xdr:nvSpPr>
        <xdr:cNvPr id="271" name="円/楕円 270"/>
        <xdr:cNvSpPr/>
      </xdr:nvSpPr>
      <xdr:spPr>
        <a:xfrm>
          <a:off x="14351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89234</xdr:rowOff>
    </xdr:from>
    <xdr:ext cx="762000" cy="259045"/>
    <xdr:sp macro="" textlink="">
      <xdr:nvSpPr>
        <xdr:cNvPr id="272" name="テキスト ボックス 271"/>
        <xdr:cNvSpPr txBox="1"/>
      </xdr:nvSpPr>
      <xdr:spPr>
        <a:xfrm>
          <a:off x="14020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12064</xdr:rowOff>
    </xdr:from>
    <xdr:to>
      <xdr:col>19</xdr:col>
      <xdr:colOff>533400</xdr:colOff>
      <xdr:row>87</xdr:row>
      <xdr:rowOff>113664</xdr:rowOff>
    </xdr:to>
    <xdr:sp macro="" textlink="">
      <xdr:nvSpPr>
        <xdr:cNvPr id="273" name="円/楕円 272"/>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123841</xdr:rowOff>
    </xdr:from>
    <xdr:ext cx="762000" cy="259045"/>
    <xdr:sp macro="" textlink="">
      <xdr:nvSpPr>
        <xdr:cNvPr id="274" name="テキスト ボックス 273"/>
        <xdr:cNvSpPr txBox="1"/>
      </xdr:nvSpPr>
      <xdr:spPr>
        <a:xfrm>
          <a:off x="13131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退職者の補充を最小限にするなど職員数削減に努めているが、人口の減少が顕著であり類似団体平均値を</a:t>
          </a:r>
          <a:r>
            <a:rPr kumimoji="1" lang="en-US" altLang="ja-JP" sz="1300">
              <a:latin typeface="ＭＳ Ｐゴシック"/>
            </a:rPr>
            <a:t>7.97</a:t>
          </a:r>
          <a:r>
            <a:rPr kumimoji="1" lang="ja-JP" altLang="en-US" sz="1300">
              <a:latin typeface="ＭＳ Ｐゴシック"/>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18966</xdr:rowOff>
    </xdr:from>
    <xdr:to>
      <xdr:col>24</xdr:col>
      <xdr:colOff>558800</xdr:colOff>
      <xdr:row>60</xdr:row>
      <xdr:rowOff>21838</xdr:rowOff>
    </xdr:to>
    <xdr:cxnSp macro="">
      <xdr:nvCxnSpPr>
        <xdr:cNvPr id="310" name="直線コネクタ 309"/>
        <xdr:cNvCxnSpPr/>
      </xdr:nvCxnSpPr>
      <xdr:spPr>
        <a:xfrm>
          <a:off x="16179800" y="10305966"/>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164906</xdr:rowOff>
    </xdr:from>
    <xdr:to>
      <xdr:col>23</xdr:col>
      <xdr:colOff>406400</xdr:colOff>
      <xdr:row>60</xdr:row>
      <xdr:rowOff>18966</xdr:rowOff>
    </xdr:to>
    <xdr:cxnSp macro="">
      <xdr:nvCxnSpPr>
        <xdr:cNvPr id="313" name="直線コネクタ 312"/>
        <xdr:cNvCxnSpPr/>
      </xdr:nvCxnSpPr>
      <xdr:spPr>
        <a:xfrm>
          <a:off x="15290800" y="10280456"/>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138823</xdr:rowOff>
    </xdr:from>
    <xdr:to>
      <xdr:col>22</xdr:col>
      <xdr:colOff>203200</xdr:colOff>
      <xdr:row>59</xdr:row>
      <xdr:rowOff>164906</xdr:rowOff>
    </xdr:to>
    <xdr:cxnSp macro="">
      <xdr:nvCxnSpPr>
        <xdr:cNvPr id="316" name="直線コネクタ 315"/>
        <xdr:cNvCxnSpPr/>
      </xdr:nvCxnSpPr>
      <xdr:spPr>
        <a:xfrm>
          <a:off x="14401800" y="10254373"/>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137099</xdr:rowOff>
    </xdr:from>
    <xdr:to>
      <xdr:col>21</xdr:col>
      <xdr:colOff>0</xdr:colOff>
      <xdr:row>59</xdr:row>
      <xdr:rowOff>138823</xdr:rowOff>
    </xdr:to>
    <xdr:cxnSp macro="">
      <xdr:nvCxnSpPr>
        <xdr:cNvPr id="319" name="直線コネクタ 318"/>
        <xdr:cNvCxnSpPr/>
      </xdr:nvCxnSpPr>
      <xdr:spPr>
        <a:xfrm>
          <a:off x="13512800" y="102526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142488</xdr:rowOff>
    </xdr:from>
    <xdr:to>
      <xdr:col>24</xdr:col>
      <xdr:colOff>609600</xdr:colOff>
      <xdr:row>60</xdr:row>
      <xdr:rowOff>72638</xdr:rowOff>
    </xdr:to>
    <xdr:sp macro="" textlink="">
      <xdr:nvSpPr>
        <xdr:cNvPr id="329" name="円/楕円 328"/>
        <xdr:cNvSpPr/>
      </xdr:nvSpPr>
      <xdr:spPr>
        <a:xfrm>
          <a:off x="169672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114565</xdr:rowOff>
    </xdr:from>
    <xdr:ext cx="762000" cy="259045"/>
    <xdr:sp macro="" textlink="">
      <xdr:nvSpPr>
        <xdr:cNvPr id="330" name="定員管理の状況該当値テキスト"/>
        <xdr:cNvSpPr txBox="1"/>
      </xdr:nvSpPr>
      <xdr:spPr>
        <a:xfrm>
          <a:off x="17106900" y="102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139616</xdr:rowOff>
    </xdr:from>
    <xdr:to>
      <xdr:col>23</xdr:col>
      <xdr:colOff>457200</xdr:colOff>
      <xdr:row>60</xdr:row>
      <xdr:rowOff>69766</xdr:rowOff>
    </xdr:to>
    <xdr:sp macro="" textlink="">
      <xdr:nvSpPr>
        <xdr:cNvPr id="331" name="円/楕円 330"/>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54543</xdr:rowOff>
    </xdr:from>
    <xdr:ext cx="736600" cy="259045"/>
    <xdr:sp macro="" textlink="">
      <xdr:nvSpPr>
        <xdr:cNvPr id="332" name="テキスト ボックス 331"/>
        <xdr:cNvSpPr txBox="1"/>
      </xdr:nvSpPr>
      <xdr:spPr>
        <a:xfrm>
          <a:off x="15798800" y="1034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114106</xdr:rowOff>
    </xdr:from>
    <xdr:to>
      <xdr:col>22</xdr:col>
      <xdr:colOff>254000</xdr:colOff>
      <xdr:row>60</xdr:row>
      <xdr:rowOff>44256</xdr:rowOff>
    </xdr:to>
    <xdr:sp macro="" textlink="">
      <xdr:nvSpPr>
        <xdr:cNvPr id="333" name="円/楕円 332"/>
        <xdr:cNvSpPr/>
      </xdr:nvSpPr>
      <xdr:spPr>
        <a:xfrm>
          <a:off x="15240000" y="10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29033</xdr:rowOff>
    </xdr:from>
    <xdr:ext cx="762000" cy="259045"/>
    <xdr:sp macro="" textlink="">
      <xdr:nvSpPr>
        <xdr:cNvPr id="334" name="テキスト ボックス 333"/>
        <xdr:cNvSpPr txBox="1"/>
      </xdr:nvSpPr>
      <xdr:spPr>
        <a:xfrm>
          <a:off x="14909800" y="103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88023</xdr:rowOff>
    </xdr:from>
    <xdr:to>
      <xdr:col>21</xdr:col>
      <xdr:colOff>50800</xdr:colOff>
      <xdr:row>60</xdr:row>
      <xdr:rowOff>18173</xdr:rowOff>
    </xdr:to>
    <xdr:sp macro="" textlink="">
      <xdr:nvSpPr>
        <xdr:cNvPr id="335" name="円/楕円 334"/>
        <xdr:cNvSpPr/>
      </xdr:nvSpPr>
      <xdr:spPr>
        <a:xfrm>
          <a:off x="14351000" y="102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2950</xdr:rowOff>
    </xdr:from>
    <xdr:ext cx="762000" cy="259045"/>
    <xdr:sp macro="" textlink="">
      <xdr:nvSpPr>
        <xdr:cNvPr id="336" name="テキスト ボックス 335"/>
        <xdr:cNvSpPr txBox="1"/>
      </xdr:nvSpPr>
      <xdr:spPr>
        <a:xfrm>
          <a:off x="14020800" y="102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86299</xdr:rowOff>
    </xdr:from>
    <xdr:to>
      <xdr:col>19</xdr:col>
      <xdr:colOff>533400</xdr:colOff>
      <xdr:row>60</xdr:row>
      <xdr:rowOff>16449</xdr:rowOff>
    </xdr:to>
    <xdr:sp macro="" textlink="">
      <xdr:nvSpPr>
        <xdr:cNvPr id="337" name="円/楕円 336"/>
        <xdr:cNvSpPr/>
      </xdr:nvSpPr>
      <xdr:spPr>
        <a:xfrm>
          <a:off x="13462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1226</xdr:rowOff>
    </xdr:from>
    <xdr:ext cx="762000" cy="259045"/>
    <xdr:sp macro="" textlink="">
      <xdr:nvSpPr>
        <xdr:cNvPr id="338" name="テキスト ボックス 337"/>
        <xdr:cNvSpPr txBox="1"/>
      </xdr:nvSpPr>
      <xdr:spPr>
        <a:xfrm>
          <a:off x="131318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最小限にし起債を抑制してきたため元利償還金の額は年々減少している。臨時財政対策債を除き、今後も緊急度の低い道路改良等の普通建設事業を引き続き抑制し、年間の発行額が償還額を下回るように努めることでさらなる数値の改善を図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1270</xdr:rowOff>
    </xdr:to>
    <xdr:cxnSp macro="">
      <xdr:nvCxnSpPr>
        <xdr:cNvPr id="371" name="直線コネクタ 370"/>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89746</xdr:rowOff>
    </xdr:to>
    <xdr:cxnSp macro="">
      <xdr:nvCxnSpPr>
        <xdr:cNvPr id="374" name="直線コネクタ 373"/>
        <xdr:cNvCxnSpPr/>
      </xdr:nvCxnSpPr>
      <xdr:spPr>
        <a:xfrm flipV="1">
          <a:off x="15290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42</xdr:row>
      <xdr:rowOff>170180</xdr:rowOff>
    </xdr:to>
    <xdr:cxnSp macro="">
      <xdr:nvCxnSpPr>
        <xdr:cNvPr id="377" name="直線コネクタ 376"/>
        <xdr:cNvCxnSpPr/>
      </xdr:nvCxnSpPr>
      <xdr:spPr>
        <a:xfrm flipV="1">
          <a:off x="14401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6773</xdr:rowOff>
    </xdr:to>
    <xdr:cxnSp macro="">
      <xdr:nvCxnSpPr>
        <xdr:cNvPr id="380" name="直線コネクタ 379"/>
        <xdr:cNvCxnSpPr/>
      </xdr:nvCxnSpPr>
      <xdr:spPr>
        <a:xfrm flipV="1">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0" name="円/楕円 38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2" name="円/楕円 39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3" name="テキスト ボックス 39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38946</xdr:rowOff>
    </xdr:from>
    <xdr:to>
      <xdr:col>22</xdr:col>
      <xdr:colOff>254000</xdr:colOff>
      <xdr:row>42</xdr:row>
      <xdr:rowOff>140546</xdr:rowOff>
    </xdr:to>
    <xdr:sp macro="" textlink="">
      <xdr:nvSpPr>
        <xdr:cNvPr id="394" name="円/楕円 39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125323</xdr:rowOff>
    </xdr:from>
    <xdr:ext cx="762000" cy="259045"/>
    <xdr:sp macro="" textlink="">
      <xdr:nvSpPr>
        <xdr:cNvPr id="395" name="テキスト ボックス 39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6" name="円/楕円 39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97" name="テキスト ボックス 39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8" name="円/楕円 39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9" name="テキスト ボックス 39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年度以降マイナスで推移している。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満期一括償還を行ったことで地方債の現在高は減少したが、それに伴う減債基金の減により充当可能基金が減少し、人口減少に伴う標準財政規模の減少から、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類似団体と比較して職員数が多いため、人件費の比率は類似団体と比較すると</a:t>
          </a:r>
          <a:r>
            <a:rPr kumimoji="1" lang="en-US" altLang="ja-JP" sz="1300">
              <a:latin typeface="ＭＳ Ｐゴシック"/>
            </a:rPr>
            <a:t>10.7</a:t>
          </a:r>
          <a:r>
            <a:rPr kumimoji="1" lang="ja-JP" altLang="en-US" sz="1300">
              <a:latin typeface="ＭＳ Ｐゴシック"/>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129286</xdr:rowOff>
    </xdr:to>
    <xdr:cxnSp macro="">
      <xdr:nvCxnSpPr>
        <xdr:cNvPr id="64" name="直線コネクタ 63"/>
        <xdr:cNvCxnSpPr/>
      </xdr:nvCxnSpPr>
      <xdr:spPr>
        <a:xfrm>
          <a:off x="3987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110998</xdr:rowOff>
    </xdr:to>
    <xdr:cxnSp macro="">
      <xdr:nvCxnSpPr>
        <xdr:cNvPr id="67" name="直線コネクタ 66"/>
        <xdr:cNvCxnSpPr/>
      </xdr:nvCxnSpPr>
      <xdr:spPr>
        <a:xfrm flipV="1">
          <a:off x="3098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120142</xdr:rowOff>
    </xdr:to>
    <xdr:cxnSp macro="">
      <xdr:nvCxnSpPr>
        <xdr:cNvPr id="70" name="直線コネクタ 69"/>
        <xdr:cNvCxnSpPr/>
      </xdr:nvCxnSpPr>
      <xdr:spPr>
        <a:xfrm flipV="1">
          <a:off x="2209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147574</xdr:rowOff>
    </xdr:to>
    <xdr:cxnSp macro="">
      <xdr:nvCxnSpPr>
        <xdr:cNvPr id="73" name="直線コネクタ 72"/>
        <xdr:cNvCxnSpPr/>
      </xdr:nvCxnSpPr>
      <xdr:spPr>
        <a:xfrm flipV="1">
          <a:off x="1320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1" name="円/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物件費は類似団体平均値を</a:t>
          </a:r>
          <a:r>
            <a:rPr kumimoji="1" lang="en-US" altLang="ja-JP" sz="1300">
              <a:latin typeface="ＭＳ Ｐゴシック"/>
            </a:rPr>
            <a:t>1.7</a:t>
          </a:r>
          <a:r>
            <a:rPr kumimoji="1" lang="ja-JP" altLang="en-US" sz="1300">
              <a:latin typeface="ＭＳ Ｐゴシック"/>
            </a:rPr>
            <a:t>％上回り、年々増加傾向にある。光熱水費や事務費の節減に取り組み、今後事務経費の節減に努めていく。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143002</xdr:rowOff>
    </xdr:to>
    <xdr:cxnSp macro="">
      <xdr:nvCxnSpPr>
        <xdr:cNvPr id="122" name="直線コネクタ 121"/>
        <xdr:cNvCxnSpPr/>
      </xdr:nvCxnSpPr>
      <xdr:spPr>
        <a:xfrm>
          <a:off x="15671800" y="2979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69850</xdr:rowOff>
    </xdr:to>
    <xdr:cxnSp macro="">
      <xdr:nvCxnSpPr>
        <xdr:cNvPr id="125" name="直線コネクタ 124"/>
        <xdr:cNvCxnSpPr/>
      </xdr:nvCxnSpPr>
      <xdr:spPr>
        <a:xfrm flipV="1">
          <a:off x="14782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17</xdr:row>
      <xdr:rowOff>69850</xdr:rowOff>
    </xdr:to>
    <xdr:cxnSp macro="">
      <xdr:nvCxnSpPr>
        <xdr:cNvPr id="128" name="直線コネクタ 127"/>
        <xdr:cNvCxnSpPr/>
      </xdr:nvCxnSpPr>
      <xdr:spPr>
        <a:xfrm>
          <a:off x="13893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140716</xdr:rowOff>
    </xdr:to>
    <xdr:cxnSp macro="">
      <xdr:nvCxnSpPr>
        <xdr:cNvPr id="131" name="直線コネクタ 130"/>
        <xdr:cNvCxnSpPr/>
      </xdr:nvCxnSpPr>
      <xdr:spPr>
        <a:xfrm>
          <a:off x="13004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1" name="円/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3" name="円/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7" name="円/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9" name="円/楕円 148"/>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50" name="テキスト ボックス 149"/>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ポイント増となり、類似団体平均値を</a:t>
          </a:r>
          <a:r>
            <a:rPr kumimoji="1" lang="en-US" altLang="ja-JP" sz="1300">
              <a:latin typeface="ＭＳ Ｐゴシック"/>
            </a:rPr>
            <a:t>0.9</a:t>
          </a:r>
          <a:r>
            <a:rPr kumimoji="1" lang="ja-JP" altLang="en-US" sz="1300">
              <a:latin typeface="ＭＳ Ｐゴシック"/>
            </a:rPr>
            <a:t>％下回っている。</a:t>
          </a:r>
        </a:p>
        <a:p>
          <a:r>
            <a:rPr kumimoji="1" lang="ja-JP" altLang="en-US" sz="1300">
              <a:latin typeface="ＭＳ Ｐゴシック"/>
            </a:rPr>
            <a:t>今後は資格審査等の適正化や各種手当ての加算等の見直しを進め、削減に努めていく。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94343</xdr:rowOff>
    </xdr:to>
    <xdr:cxnSp macro="">
      <xdr:nvCxnSpPr>
        <xdr:cNvPr id="184" name="直線コネクタ 183"/>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87" name="直線コネクタ 186"/>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0" name="直線コネクタ 189"/>
        <xdr:cNvCxnSpPr/>
      </xdr:nvCxnSpPr>
      <xdr:spPr>
        <a:xfrm flipV="1">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3" name="直線コネクタ 19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3" name="円/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5" name="円/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7" name="円/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その他に係る経常収支比率は類似団体平均値を</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％上回っている。その他経費のうち操出金においては、高野山総合診療所での訪問看護や通所リハビリなど収益事業の拡大、下水道事業での料金改定などを行うことで、一般会計の負担額を減らしていく。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44" name="直線コネクタ 243"/>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1270</xdr:rowOff>
    </xdr:to>
    <xdr:cxnSp macro="">
      <xdr:nvCxnSpPr>
        <xdr:cNvPr id="247" name="直線コネクタ 246"/>
        <xdr:cNvCxnSpPr/>
      </xdr:nvCxnSpPr>
      <xdr:spPr>
        <a:xfrm flipV="1">
          <a:off x="14782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1270</xdr:rowOff>
    </xdr:to>
    <xdr:cxnSp macro="">
      <xdr:nvCxnSpPr>
        <xdr:cNvPr id="250" name="直線コネクタ 249"/>
        <xdr:cNvCxnSpPr/>
      </xdr:nvCxnSpPr>
      <xdr:spPr>
        <a:xfrm>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16510</xdr:rowOff>
    </xdr:to>
    <xdr:cxnSp macro="">
      <xdr:nvCxnSpPr>
        <xdr:cNvPr id="253" name="直線コネクタ 252"/>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3" name="円/楕円 262"/>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4"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5" name="円/楕円 264"/>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66" name="テキスト ボックス 265"/>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7" name="円/楕円 26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8" name="テキスト ボックス 26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69" name="円/楕円 268"/>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0" name="テキスト ボックス 269"/>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1" name="円/楕円 270"/>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2" name="テキスト ボックス 271"/>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補助費等は類似団体平均値を</a:t>
          </a:r>
          <a:r>
            <a:rPr kumimoji="1" lang="en-US" altLang="ja-JP" sz="1300">
              <a:latin typeface="ＭＳ Ｐゴシック"/>
            </a:rPr>
            <a:t>4.3</a:t>
          </a:r>
          <a:r>
            <a:rPr kumimoji="1" lang="ja-JP" altLang="en-US" sz="1300">
              <a:latin typeface="ＭＳ Ｐゴシック"/>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2" name="直線コネクタ 301"/>
        <xdr:cNvCxnSpPr/>
      </xdr:nvCxnSpPr>
      <xdr:spPr>
        <a:xfrm>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5" name="直線コネクタ 304"/>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106426</xdr:rowOff>
    </xdr:to>
    <xdr:cxnSp macro="">
      <xdr:nvCxnSpPr>
        <xdr:cNvPr id="308" name="直線コネクタ 307"/>
        <xdr:cNvCxnSpPr/>
      </xdr:nvCxnSpPr>
      <xdr:spPr>
        <a:xfrm>
          <a:off x="13893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69850</xdr:rowOff>
    </xdr:to>
    <xdr:cxnSp macro="">
      <xdr:nvCxnSpPr>
        <xdr:cNvPr id="311" name="直線コネクタ 310"/>
        <xdr:cNvCxnSpPr/>
      </xdr:nvCxnSpPr>
      <xdr:spPr>
        <a:xfrm>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1" name="円/楕円 320"/>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2"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5" name="円/楕円 324"/>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6" name="テキスト ボックス 325"/>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7" name="円/楕円 32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8" name="テキスト ボックス 32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9" name="円/楕円 328"/>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0" name="テキスト ボックス 329"/>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普通建設事業を抑制し町債の新規発行を控え公債費の削減に努めてきたため、元利償還金は年々減少しており、平成</a:t>
          </a:r>
          <a:r>
            <a:rPr kumimoji="1" lang="en-US" altLang="ja-JP" sz="1300">
              <a:latin typeface="ＭＳ Ｐゴシック"/>
            </a:rPr>
            <a:t>28</a:t>
          </a:r>
          <a:r>
            <a:rPr kumimoji="1" lang="ja-JP" altLang="en-US" sz="1300">
              <a:latin typeface="ＭＳ Ｐゴシック"/>
            </a:rPr>
            <a:t>年度は類似団体平均値を</a:t>
          </a:r>
          <a:r>
            <a:rPr kumimoji="1" lang="en-US" altLang="ja-JP" sz="1300">
              <a:latin typeface="ＭＳ Ｐゴシック"/>
            </a:rPr>
            <a:t>1.5</a:t>
          </a:r>
          <a:r>
            <a:rPr kumimoji="1" lang="ja-JP" altLang="en-US" sz="1300">
              <a:latin typeface="ＭＳ Ｐゴシック"/>
            </a:rPr>
            <a:t>％下回った。今後も年間発行額が償還額を下回るように引き続き公債費の削減に努めていく。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142239</xdr:rowOff>
    </xdr:to>
    <xdr:cxnSp macro="">
      <xdr:nvCxnSpPr>
        <xdr:cNvPr id="362" name="直線コネクタ 361"/>
        <xdr:cNvCxnSpPr/>
      </xdr:nvCxnSpPr>
      <xdr:spPr>
        <a:xfrm flipV="1">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46989</xdr:rowOff>
    </xdr:to>
    <xdr:cxnSp macro="">
      <xdr:nvCxnSpPr>
        <xdr:cNvPr id="365" name="直線コネクタ 364"/>
        <xdr:cNvCxnSpPr/>
      </xdr:nvCxnSpPr>
      <xdr:spPr>
        <a:xfrm flipV="1">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85089</xdr:rowOff>
    </xdr:to>
    <xdr:cxnSp macro="">
      <xdr:nvCxnSpPr>
        <xdr:cNvPr id="368" name="直線コネクタ 367"/>
        <xdr:cNvCxnSpPr/>
      </xdr:nvCxnSpPr>
      <xdr:spPr>
        <a:xfrm flipV="1">
          <a:off x="2209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127000</xdr:rowOff>
    </xdr:to>
    <xdr:cxnSp macro="">
      <xdr:nvCxnSpPr>
        <xdr:cNvPr id="371" name="直線コネクタ 370"/>
        <xdr:cNvCxnSpPr/>
      </xdr:nvCxnSpPr>
      <xdr:spPr>
        <a:xfrm flipV="1">
          <a:off x="1320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1" name="円/楕円 38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2"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4" name="テキスト ボックス 38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5" name="円/楕円 38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6" name="テキスト ボックス 38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7" name="円/楕円 38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8" name="テキスト ボックス 387"/>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9" name="円/楕円 388"/>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0" name="テキスト ボックス 389"/>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公債費以外の経常収支比率は前年度から</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ポイント増となり、</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類似団体平均値を</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％上回っている。今後、経常経費の抑制に努め、より一層の経常収支比率の改善を図っていく。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159657</xdr:rowOff>
    </xdr:from>
    <xdr:to>
      <xdr:col>24</xdr:col>
      <xdr:colOff>31750</xdr:colOff>
      <xdr:row>79</xdr:row>
      <xdr:rowOff>95976</xdr:rowOff>
    </xdr:to>
    <xdr:cxnSp macro="">
      <xdr:nvCxnSpPr>
        <xdr:cNvPr id="425" name="直線コネクタ 424"/>
        <xdr:cNvCxnSpPr/>
      </xdr:nvCxnSpPr>
      <xdr:spPr>
        <a:xfrm>
          <a:off x="15671800" y="1353275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159657</xdr:rowOff>
    </xdr:from>
    <xdr:to>
      <xdr:col>22</xdr:col>
      <xdr:colOff>565150</xdr:colOff>
      <xdr:row>79</xdr:row>
      <xdr:rowOff>46989</xdr:rowOff>
    </xdr:to>
    <xdr:cxnSp macro="">
      <xdr:nvCxnSpPr>
        <xdr:cNvPr id="428" name="直線コネクタ 427"/>
        <xdr:cNvCxnSpPr/>
      </xdr:nvCxnSpPr>
      <xdr:spPr>
        <a:xfrm flipV="1">
          <a:off x="14782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117202</xdr:rowOff>
    </xdr:from>
    <xdr:to>
      <xdr:col>21</xdr:col>
      <xdr:colOff>361950</xdr:colOff>
      <xdr:row>79</xdr:row>
      <xdr:rowOff>46989</xdr:rowOff>
    </xdr:to>
    <xdr:cxnSp macro="">
      <xdr:nvCxnSpPr>
        <xdr:cNvPr id="431" name="直線コネクタ 430"/>
        <xdr:cNvCxnSpPr/>
      </xdr:nvCxnSpPr>
      <xdr:spPr>
        <a:xfrm>
          <a:off x="13893800" y="134903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113937</xdr:rowOff>
    </xdr:from>
    <xdr:to>
      <xdr:col>20</xdr:col>
      <xdr:colOff>158750</xdr:colOff>
      <xdr:row>78</xdr:row>
      <xdr:rowOff>117202</xdr:rowOff>
    </xdr:to>
    <xdr:cxnSp macro="">
      <xdr:nvCxnSpPr>
        <xdr:cNvPr id="434" name="直線コネクタ 433"/>
        <xdr:cNvCxnSpPr/>
      </xdr:nvCxnSpPr>
      <xdr:spPr>
        <a:xfrm>
          <a:off x="13004800" y="13487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45176</xdr:rowOff>
    </xdr:from>
    <xdr:to>
      <xdr:col>24</xdr:col>
      <xdr:colOff>82550</xdr:colOff>
      <xdr:row>79</xdr:row>
      <xdr:rowOff>146776</xdr:rowOff>
    </xdr:to>
    <xdr:sp macro="" textlink="">
      <xdr:nvSpPr>
        <xdr:cNvPr id="444" name="円/楕円 443"/>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17253</xdr:rowOff>
    </xdr:from>
    <xdr:ext cx="762000" cy="259045"/>
    <xdr:sp macro="" textlink="">
      <xdr:nvSpPr>
        <xdr:cNvPr id="445"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6" name="円/楕円 445"/>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47" name="テキスト ボックス 446"/>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48" name="円/楕円 447"/>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9" name="テキスト ボックス 448"/>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66402</xdr:rowOff>
    </xdr:from>
    <xdr:to>
      <xdr:col>20</xdr:col>
      <xdr:colOff>209550</xdr:colOff>
      <xdr:row>78</xdr:row>
      <xdr:rowOff>168002</xdr:rowOff>
    </xdr:to>
    <xdr:sp macro="" textlink="">
      <xdr:nvSpPr>
        <xdr:cNvPr id="450" name="円/楕円 449"/>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152779</xdr:rowOff>
    </xdr:from>
    <xdr:ext cx="762000" cy="259045"/>
    <xdr:sp macro="" textlink="">
      <xdr:nvSpPr>
        <xdr:cNvPr id="451" name="テキスト ボックス 450"/>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63137</xdr:rowOff>
    </xdr:from>
    <xdr:to>
      <xdr:col>19</xdr:col>
      <xdr:colOff>6350</xdr:colOff>
      <xdr:row>78</xdr:row>
      <xdr:rowOff>164737</xdr:rowOff>
    </xdr:to>
    <xdr:sp macro="" textlink="">
      <xdr:nvSpPr>
        <xdr:cNvPr id="452" name="円/楕円 451"/>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149514</xdr:rowOff>
    </xdr:from>
    <xdr:ext cx="762000" cy="259045"/>
    <xdr:sp macro="" textlink="">
      <xdr:nvSpPr>
        <xdr:cNvPr id="453" name="テキスト ボックス 452"/>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64446</xdr:rowOff>
    </xdr:from>
    <xdr:to>
      <xdr:col>4</xdr:col>
      <xdr:colOff>1117600</xdr:colOff>
      <xdr:row>18</xdr:row>
      <xdr:rowOff>75163</xdr:rowOff>
    </xdr:to>
    <xdr:cxnSp macro="">
      <xdr:nvCxnSpPr>
        <xdr:cNvPr id="51" name="直線コネクタ 50"/>
        <xdr:cNvCxnSpPr/>
      </xdr:nvCxnSpPr>
      <xdr:spPr bwMode="auto">
        <a:xfrm flipV="1">
          <a:off x="5003800" y="3198171"/>
          <a:ext cx="6477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75163</xdr:rowOff>
    </xdr:from>
    <xdr:to>
      <xdr:col>4</xdr:col>
      <xdr:colOff>469900</xdr:colOff>
      <xdr:row>18</xdr:row>
      <xdr:rowOff>98122</xdr:rowOff>
    </xdr:to>
    <xdr:cxnSp macro="">
      <xdr:nvCxnSpPr>
        <xdr:cNvPr id="54" name="直線コネクタ 53"/>
        <xdr:cNvCxnSpPr/>
      </xdr:nvCxnSpPr>
      <xdr:spPr bwMode="auto">
        <a:xfrm flipV="1">
          <a:off x="43053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98122</xdr:rowOff>
    </xdr:from>
    <xdr:to>
      <xdr:col>3</xdr:col>
      <xdr:colOff>904875</xdr:colOff>
      <xdr:row>18</xdr:row>
      <xdr:rowOff>100563</xdr:rowOff>
    </xdr:to>
    <xdr:cxnSp macro="">
      <xdr:nvCxnSpPr>
        <xdr:cNvPr id="57" name="直線コネクタ 56"/>
        <xdr:cNvCxnSpPr/>
      </xdr:nvCxnSpPr>
      <xdr:spPr bwMode="auto">
        <a:xfrm flipV="1">
          <a:off x="3606800" y="3231847"/>
          <a:ext cx="6985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100563</xdr:rowOff>
    </xdr:from>
    <xdr:to>
      <xdr:col>3</xdr:col>
      <xdr:colOff>206375</xdr:colOff>
      <xdr:row>18</xdr:row>
      <xdr:rowOff>111298</xdr:rowOff>
    </xdr:to>
    <xdr:cxnSp macro="">
      <xdr:nvCxnSpPr>
        <xdr:cNvPr id="60" name="直線コネクタ 59"/>
        <xdr:cNvCxnSpPr/>
      </xdr:nvCxnSpPr>
      <xdr:spPr bwMode="auto">
        <a:xfrm flipV="1">
          <a:off x="2908300" y="3234288"/>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13646</xdr:rowOff>
    </xdr:from>
    <xdr:to>
      <xdr:col>5</xdr:col>
      <xdr:colOff>34925</xdr:colOff>
      <xdr:row>18</xdr:row>
      <xdr:rowOff>115246</xdr:rowOff>
    </xdr:to>
    <xdr:sp macro="" textlink="">
      <xdr:nvSpPr>
        <xdr:cNvPr id="70" name="円/楕円 69"/>
        <xdr:cNvSpPr/>
      </xdr:nvSpPr>
      <xdr:spPr bwMode="auto">
        <a:xfrm>
          <a:off x="56007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157173</xdr:rowOff>
    </xdr:from>
    <xdr:ext cx="762000" cy="259045"/>
    <xdr:sp macro="" textlink="">
      <xdr:nvSpPr>
        <xdr:cNvPr id="71" name="人口1人当たり決算額の推移該当値テキスト130"/>
        <xdr:cNvSpPr txBox="1"/>
      </xdr:nvSpPr>
      <xdr:spPr>
        <a:xfrm>
          <a:off x="5740400" y="31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252,476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24363</xdr:rowOff>
    </xdr:from>
    <xdr:to>
      <xdr:col>4</xdr:col>
      <xdr:colOff>520700</xdr:colOff>
      <xdr:row>18</xdr:row>
      <xdr:rowOff>125963</xdr:rowOff>
    </xdr:to>
    <xdr:sp macro="" textlink="">
      <xdr:nvSpPr>
        <xdr:cNvPr id="72" name="円/楕円 71"/>
        <xdr:cNvSpPr/>
      </xdr:nvSpPr>
      <xdr:spPr bwMode="auto">
        <a:xfrm>
          <a:off x="49530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136140</xdr:rowOff>
    </xdr:from>
    <xdr:ext cx="736600" cy="259045"/>
    <xdr:sp macro="" textlink="">
      <xdr:nvSpPr>
        <xdr:cNvPr id="73" name="テキスト ボックス 72"/>
        <xdr:cNvSpPr txBox="1"/>
      </xdr:nvSpPr>
      <xdr:spPr>
        <a:xfrm>
          <a:off x="4622800" y="29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47322</xdr:rowOff>
    </xdr:from>
    <xdr:to>
      <xdr:col>3</xdr:col>
      <xdr:colOff>955675</xdr:colOff>
      <xdr:row>18</xdr:row>
      <xdr:rowOff>148922</xdr:rowOff>
    </xdr:to>
    <xdr:sp macro="" textlink="">
      <xdr:nvSpPr>
        <xdr:cNvPr id="74" name="円/楕円 73"/>
        <xdr:cNvSpPr/>
      </xdr:nvSpPr>
      <xdr:spPr bwMode="auto">
        <a:xfrm>
          <a:off x="42545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133699</xdr:rowOff>
    </xdr:from>
    <xdr:ext cx="762000" cy="259045"/>
    <xdr:sp macro="" textlink="">
      <xdr:nvSpPr>
        <xdr:cNvPr id="75" name="テキスト ボックス 74"/>
        <xdr:cNvSpPr txBox="1"/>
      </xdr:nvSpPr>
      <xdr:spPr>
        <a:xfrm>
          <a:off x="39243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49763</xdr:rowOff>
    </xdr:from>
    <xdr:to>
      <xdr:col>3</xdr:col>
      <xdr:colOff>257175</xdr:colOff>
      <xdr:row>18</xdr:row>
      <xdr:rowOff>151364</xdr:rowOff>
    </xdr:to>
    <xdr:sp macro="" textlink="">
      <xdr:nvSpPr>
        <xdr:cNvPr id="76" name="円/楕円 75"/>
        <xdr:cNvSpPr/>
      </xdr:nvSpPr>
      <xdr:spPr bwMode="auto">
        <a:xfrm>
          <a:off x="35560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136141</xdr:rowOff>
    </xdr:from>
    <xdr:ext cx="762000" cy="259045"/>
    <xdr:sp macro="" textlink="">
      <xdr:nvSpPr>
        <xdr:cNvPr id="77" name="テキスト ボックス 76"/>
        <xdr:cNvSpPr txBox="1"/>
      </xdr:nvSpPr>
      <xdr:spPr>
        <a:xfrm>
          <a:off x="3225800" y="3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60498</xdr:rowOff>
    </xdr:from>
    <xdr:to>
      <xdr:col>2</xdr:col>
      <xdr:colOff>692150</xdr:colOff>
      <xdr:row>18</xdr:row>
      <xdr:rowOff>162098</xdr:rowOff>
    </xdr:to>
    <xdr:sp macro="" textlink="">
      <xdr:nvSpPr>
        <xdr:cNvPr id="78" name="円/楕円 77"/>
        <xdr:cNvSpPr/>
      </xdr:nvSpPr>
      <xdr:spPr bwMode="auto">
        <a:xfrm>
          <a:off x="28575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146875</xdr:rowOff>
    </xdr:from>
    <xdr:ext cx="762000" cy="259045"/>
    <xdr:sp macro="" textlink="">
      <xdr:nvSpPr>
        <xdr:cNvPr id="79" name="テキスト ボックス 78"/>
        <xdr:cNvSpPr txBox="1"/>
      </xdr:nvSpPr>
      <xdr:spPr>
        <a:xfrm>
          <a:off x="2527300" y="32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213694</xdr:rowOff>
    </xdr:from>
    <xdr:to>
      <xdr:col>4</xdr:col>
      <xdr:colOff>1117600</xdr:colOff>
      <xdr:row>35</xdr:row>
      <xdr:rowOff>229614</xdr:rowOff>
    </xdr:to>
    <xdr:cxnSp macro="">
      <xdr:nvCxnSpPr>
        <xdr:cNvPr id="110" name="直線コネクタ 109"/>
        <xdr:cNvCxnSpPr/>
      </xdr:nvCxnSpPr>
      <xdr:spPr bwMode="auto">
        <a:xfrm flipV="1">
          <a:off x="5003800" y="6824044"/>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198471</xdr:rowOff>
    </xdr:from>
    <xdr:ext cx="762000" cy="259045"/>
    <xdr:sp macro="" textlink="">
      <xdr:nvSpPr>
        <xdr:cNvPr id="111" name="人口1人当たり決算額の推移平均値テキスト445"/>
        <xdr:cNvSpPr txBox="1"/>
      </xdr:nvSpPr>
      <xdr:spPr>
        <a:xfrm>
          <a:off x="5740400" y="680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229614</xdr:rowOff>
    </xdr:from>
    <xdr:to>
      <xdr:col>4</xdr:col>
      <xdr:colOff>469900</xdr:colOff>
      <xdr:row>35</xdr:row>
      <xdr:rowOff>249402</xdr:rowOff>
    </xdr:to>
    <xdr:cxnSp macro="">
      <xdr:nvCxnSpPr>
        <xdr:cNvPr id="113" name="直線コネクタ 112"/>
        <xdr:cNvCxnSpPr/>
      </xdr:nvCxnSpPr>
      <xdr:spPr bwMode="auto">
        <a:xfrm flipV="1">
          <a:off x="4305300" y="6839964"/>
          <a:ext cx="698500" cy="1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212679</xdr:rowOff>
    </xdr:from>
    <xdr:to>
      <xdr:col>3</xdr:col>
      <xdr:colOff>904875</xdr:colOff>
      <xdr:row>35</xdr:row>
      <xdr:rowOff>249402</xdr:rowOff>
    </xdr:to>
    <xdr:cxnSp macro="">
      <xdr:nvCxnSpPr>
        <xdr:cNvPr id="116" name="直線コネクタ 115"/>
        <xdr:cNvCxnSpPr/>
      </xdr:nvCxnSpPr>
      <xdr:spPr bwMode="auto">
        <a:xfrm>
          <a:off x="3606800" y="6823029"/>
          <a:ext cx="6985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182312</xdr:rowOff>
    </xdr:from>
    <xdr:to>
      <xdr:col>3</xdr:col>
      <xdr:colOff>206375</xdr:colOff>
      <xdr:row>35</xdr:row>
      <xdr:rowOff>212679</xdr:rowOff>
    </xdr:to>
    <xdr:cxnSp macro="">
      <xdr:nvCxnSpPr>
        <xdr:cNvPr id="119" name="直線コネクタ 118"/>
        <xdr:cNvCxnSpPr/>
      </xdr:nvCxnSpPr>
      <xdr:spPr bwMode="auto">
        <a:xfrm>
          <a:off x="29083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162894</xdr:rowOff>
    </xdr:from>
    <xdr:to>
      <xdr:col>5</xdr:col>
      <xdr:colOff>34925</xdr:colOff>
      <xdr:row>35</xdr:row>
      <xdr:rowOff>264494</xdr:rowOff>
    </xdr:to>
    <xdr:sp macro="" textlink="">
      <xdr:nvSpPr>
        <xdr:cNvPr id="129" name="円/楕円 128"/>
        <xdr:cNvSpPr/>
      </xdr:nvSpPr>
      <xdr:spPr bwMode="auto">
        <a:xfrm>
          <a:off x="5600700" y="67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7971</xdr:rowOff>
    </xdr:from>
    <xdr:ext cx="762000" cy="259045"/>
    <xdr:sp macro="" textlink="">
      <xdr:nvSpPr>
        <xdr:cNvPr id="130" name="人口1人当たり決算額の推移該当値テキスト445"/>
        <xdr:cNvSpPr txBox="1"/>
      </xdr:nvSpPr>
      <xdr:spPr>
        <a:xfrm>
          <a:off x="5740400" y="6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178814</xdr:rowOff>
    </xdr:from>
    <xdr:to>
      <xdr:col>4</xdr:col>
      <xdr:colOff>520700</xdr:colOff>
      <xdr:row>35</xdr:row>
      <xdr:rowOff>280414</xdr:rowOff>
    </xdr:to>
    <xdr:sp macro="" textlink="">
      <xdr:nvSpPr>
        <xdr:cNvPr id="131" name="円/楕円 130"/>
        <xdr:cNvSpPr/>
      </xdr:nvSpPr>
      <xdr:spPr bwMode="auto">
        <a:xfrm>
          <a:off x="4953000" y="678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290591</xdr:rowOff>
    </xdr:from>
    <xdr:ext cx="736600" cy="259045"/>
    <xdr:sp macro="" textlink="">
      <xdr:nvSpPr>
        <xdr:cNvPr id="132" name="テキスト ボックス 131"/>
        <xdr:cNvSpPr txBox="1"/>
      </xdr:nvSpPr>
      <xdr:spPr>
        <a:xfrm>
          <a:off x="4622800" y="655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198602</xdr:rowOff>
    </xdr:from>
    <xdr:to>
      <xdr:col>3</xdr:col>
      <xdr:colOff>955675</xdr:colOff>
      <xdr:row>35</xdr:row>
      <xdr:rowOff>300202</xdr:rowOff>
    </xdr:to>
    <xdr:sp macro="" textlink="">
      <xdr:nvSpPr>
        <xdr:cNvPr id="133" name="円/楕円 132"/>
        <xdr:cNvSpPr/>
      </xdr:nvSpPr>
      <xdr:spPr bwMode="auto">
        <a:xfrm>
          <a:off x="42545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284979</xdr:rowOff>
    </xdr:from>
    <xdr:ext cx="762000" cy="259045"/>
    <xdr:sp macro="" textlink="">
      <xdr:nvSpPr>
        <xdr:cNvPr id="134" name="テキスト ボックス 133"/>
        <xdr:cNvSpPr txBox="1"/>
      </xdr:nvSpPr>
      <xdr:spPr>
        <a:xfrm>
          <a:off x="3924300" y="68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161879</xdr:rowOff>
    </xdr:from>
    <xdr:to>
      <xdr:col>3</xdr:col>
      <xdr:colOff>257175</xdr:colOff>
      <xdr:row>35</xdr:row>
      <xdr:rowOff>263479</xdr:rowOff>
    </xdr:to>
    <xdr:sp macro="" textlink="">
      <xdr:nvSpPr>
        <xdr:cNvPr id="135" name="円/楕円 134"/>
        <xdr:cNvSpPr/>
      </xdr:nvSpPr>
      <xdr:spPr bwMode="auto">
        <a:xfrm>
          <a:off x="35560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248256</xdr:rowOff>
    </xdr:from>
    <xdr:ext cx="762000" cy="259045"/>
    <xdr:sp macro="" textlink="">
      <xdr:nvSpPr>
        <xdr:cNvPr id="136" name="テキスト ボックス 135"/>
        <xdr:cNvSpPr txBox="1"/>
      </xdr:nvSpPr>
      <xdr:spPr>
        <a:xfrm>
          <a:off x="3225800" y="6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131512</xdr:rowOff>
    </xdr:from>
    <xdr:to>
      <xdr:col>2</xdr:col>
      <xdr:colOff>692150</xdr:colOff>
      <xdr:row>35</xdr:row>
      <xdr:rowOff>233112</xdr:rowOff>
    </xdr:to>
    <xdr:sp macro="" textlink="">
      <xdr:nvSpPr>
        <xdr:cNvPr id="137" name="円/楕円 136"/>
        <xdr:cNvSpPr/>
      </xdr:nvSpPr>
      <xdr:spPr bwMode="auto">
        <a:xfrm>
          <a:off x="28575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243289</xdr:rowOff>
    </xdr:from>
    <xdr:ext cx="762000" cy="259045"/>
    <xdr:sp macro="" textlink="">
      <xdr:nvSpPr>
        <xdr:cNvPr id="138" name="テキスト ボックス 137"/>
        <xdr:cNvSpPr txBox="1"/>
      </xdr:nvSpPr>
      <xdr:spPr>
        <a:xfrm>
          <a:off x="25273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36611</xdr:rowOff>
    </xdr:from>
    <xdr:to>
      <xdr:col>6</xdr:col>
      <xdr:colOff>511175</xdr:colOff>
      <xdr:row>37</xdr:row>
      <xdr:rowOff>45167</xdr:rowOff>
    </xdr:to>
    <xdr:cxnSp macro="">
      <xdr:nvCxnSpPr>
        <xdr:cNvPr id="62" name="直線コネクタ 61"/>
        <xdr:cNvCxnSpPr/>
      </xdr:nvCxnSpPr>
      <xdr:spPr>
        <a:xfrm flipV="1">
          <a:off x="3797300" y="6380261"/>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45167</xdr:rowOff>
    </xdr:from>
    <xdr:to>
      <xdr:col>5</xdr:col>
      <xdr:colOff>358775</xdr:colOff>
      <xdr:row>37</xdr:row>
      <xdr:rowOff>72588</xdr:rowOff>
    </xdr:to>
    <xdr:cxnSp macro="">
      <xdr:nvCxnSpPr>
        <xdr:cNvPr id="65" name="直線コネクタ 64"/>
        <xdr:cNvCxnSpPr/>
      </xdr:nvCxnSpPr>
      <xdr:spPr>
        <a:xfrm flipV="1">
          <a:off x="2908300" y="6388817"/>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69430</xdr:rowOff>
    </xdr:from>
    <xdr:to>
      <xdr:col>4</xdr:col>
      <xdr:colOff>155575</xdr:colOff>
      <xdr:row>37</xdr:row>
      <xdr:rowOff>72588</xdr:rowOff>
    </xdr:to>
    <xdr:cxnSp macro="">
      <xdr:nvCxnSpPr>
        <xdr:cNvPr id="68" name="直線コネクタ 67"/>
        <xdr:cNvCxnSpPr/>
      </xdr:nvCxnSpPr>
      <xdr:spPr>
        <a:xfrm>
          <a:off x="2019300" y="6413080"/>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69430</xdr:rowOff>
    </xdr:from>
    <xdr:to>
      <xdr:col>2</xdr:col>
      <xdr:colOff>638175</xdr:colOff>
      <xdr:row>37</xdr:row>
      <xdr:rowOff>71035</xdr:rowOff>
    </xdr:to>
    <xdr:cxnSp macro="">
      <xdr:nvCxnSpPr>
        <xdr:cNvPr id="71" name="直線コネクタ 70"/>
        <xdr:cNvCxnSpPr/>
      </xdr:nvCxnSpPr>
      <xdr:spPr>
        <a:xfrm flipV="1">
          <a:off x="1130300" y="6413080"/>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157261</xdr:rowOff>
    </xdr:from>
    <xdr:to>
      <xdr:col>6</xdr:col>
      <xdr:colOff>561975</xdr:colOff>
      <xdr:row>37</xdr:row>
      <xdr:rowOff>87411</xdr:rowOff>
    </xdr:to>
    <xdr:sp macro="" textlink="">
      <xdr:nvSpPr>
        <xdr:cNvPr id="81" name="円/楕円 80"/>
        <xdr:cNvSpPr/>
      </xdr:nvSpPr>
      <xdr:spPr>
        <a:xfrm>
          <a:off x="4584700" y="63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8688</xdr:rowOff>
    </xdr:from>
    <xdr:ext cx="599010" cy="259045"/>
    <xdr:sp macro="" textlink="">
      <xdr:nvSpPr>
        <xdr:cNvPr id="82" name="人件費該当値テキスト"/>
        <xdr:cNvSpPr txBox="1"/>
      </xdr:nvSpPr>
      <xdr:spPr>
        <a:xfrm>
          <a:off x="4686300" y="61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165817</xdr:rowOff>
    </xdr:from>
    <xdr:to>
      <xdr:col>5</xdr:col>
      <xdr:colOff>409575</xdr:colOff>
      <xdr:row>37</xdr:row>
      <xdr:rowOff>95967</xdr:rowOff>
    </xdr:to>
    <xdr:sp macro="" textlink="">
      <xdr:nvSpPr>
        <xdr:cNvPr id="83" name="円/楕円 82"/>
        <xdr:cNvSpPr/>
      </xdr:nvSpPr>
      <xdr:spPr>
        <a:xfrm>
          <a:off x="3746500" y="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112494</xdr:rowOff>
    </xdr:from>
    <xdr:ext cx="599010" cy="259045"/>
    <xdr:sp macro="" textlink="">
      <xdr:nvSpPr>
        <xdr:cNvPr id="84" name="テキスト ボックス 83"/>
        <xdr:cNvSpPr txBox="1"/>
      </xdr:nvSpPr>
      <xdr:spPr>
        <a:xfrm>
          <a:off x="3497794" y="61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21788</xdr:rowOff>
    </xdr:from>
    <xdr:to>
      <xdr:col>4</xdr:col>
      <xdr:colOff>206375</xdr:colOff>
      <xdr:row>37</xdr:row>
      <xdr:rowOff>123388</xdr:rowOff>
    </xdr:to>
    <xdr:sp macro="" textlink="">
      <xdr:nvSpPr>
        <xdr:cNvPr id="85" name="円/楕円 84"/>
        <xdr:cNvSpPr/>
      </xdr:nvSpPr>
      <xdr:spPr>
        <a:xfrm>
          <a:off x="2857500" y="63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139915</xdr:rowOff>
    </xdr:from>
    <xdr:ext cx="599010" cy="259045"/>
    <xdr:sp macro="" textlink="">
      <xdr:nvSpPr>
        <xdr:cNvPr id="86" name="テキスト ボックス 85"/>
        <xdr:cNvSpPr txBox="1"/>
      </xdr:nvSpPr>
      <xdr:spPr>
        <a:xfrm>
          <a:off x="2608794" y="614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18630</xdr:rowOff>
    </xdr:from>
    <xdr:to>
      <xdr:col>3</xdr:col>
      <xdr:colOff>3175</xdr:colOff>
      <xdr:row>37</xdr:row>
      <xdr:rowOff>120230</xdr:rowOff>
    </xdr:to>
    <xdr:sp macro="" textlink="">
      <xdr:nvSpPr>
        <xdr:cNvPr id="87" name="円/楕円 86"/>
        <xdr:cNvSpPr/>
      </xdr:nvSpPr>
      <xdr:spPr>
        <a:xfrm>
          <a:off x="1968500" y="63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136757</xdr:rowOff>
    </xdr:from>
    <xdr:ext cx="599010" cy="259045"/>
    <xdr:sp macro="" textlink="">
      <xdr:nvSpPr>
        <xdr:cNvPr id="88" name="テキスト ボックス 87"/>
        <xdr:cNvSpPr txBox="1"/>
      </xdr:nvSpPr>
      <xdr:spPr>
        <a:xfrm>
          <a:off x="1719794" y="613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20235</xdr:rowOff>
    </xdr:from>
    <xdr:to>
      <xdr:col>1</xdr:col>
      <xdr:colOff>485775</xdr:colOff>
      <xdr:row>37</xdr:row>
      <xdr:rowOff>121835</xdr:rowOff>
    </xdr:to>
    <xdr:sp macro="" textlink="">
      <xdr:nvSpPr>
        <xdr:cNvPr id="89" name="円/楕円 88"/>
        <xdr:cNvSpPr/>
      </xdr:nvSpPr>
      <xdr:spPr>
        <a:xfrm>
          <a:off x="1079500" y="63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138362</xdr:rowOff>
    </xdr:from>
    <xdr:ext cx="599010" cy="259045"/>
    <xdr:sp macro="" textlink="">
      <xdr:nvSpPr>
        <xdr:cNvPr id="90" name="テキスト ボックス 89"/>
        <xdr:cNvSpPr txBox="1"/>
      </xdr:nvSpPr>
      <xdr:spPr>
        <a:xfrm>
          <a:off x="830794" y="61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32738</xdr:rowOff>
    </xdr:from>
    <xdr:to>
      <xdr:col>6</xdr:col>
      <xdr:colOff>511175</xdr:colOff>
      <xdr:row>57</xdr:row>
      <xdr:rowOff>53658</xdr:rowOff>
    </xdr:to>
    <xdr:cxnSp macro="">
      <xdr:nvCxnSpPr>
        <xdr:cNvPr id="115" name="直線コネクタ 114"/>
        <xdr:cNvCxnSpPr/>
      </xdr:nvCxnSpPr>
      <xdr:spPr>
        <a:xfrm flipV="1">
          <a:off x="3797300" y="9805388"/>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53658</xdr:rowOff>
    </xdr:from>
    <xdr:to>
      <xdr:col>5</xdr:col>
      <xdr:colOff>358775</xdr:colOff>
      <xdr:row>57</xdr:row>
      <xdr:rowOff>90052</xdr:rowOff>
    </xdr:to>
    <xdr:cxnSp macro="">
      <xdr:nvCxnSpPr>
        <xdr:cNvPr id="118" name="直線コネクタ 117"/>
        <xdr:cNvCxnSpPr/>
      </xdr:nvCxnSpPr>
      <xdr:spPr>
        <a:xfrm flipV="1">
          <a:off x="2908300" y="9826308"/>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90052</xdr:rowOff>
    </xdr:from>
    <xdr:to>
      <xdr:col>4</xdr:col>
      <xdr:colOff>155575</xdr:colOff>
      <xdr:row>57</xdr:row>
      <xdr:rowOff>104208</xdr:rowOff>
    </xdr:to>
    <xdr:cxnSp macro="">
      <xdr:nvCxnSpPr>
        <xdr:cNvPr id="121" name="直線コネクタ 120"/>
        <xdr:cNvCxnSpPr/>
      </xdr:nvCxnSpPr>
      <xdr:spPr>
        <a:xfrm flipV="1">
          <a:off x="2019300" y="9862702"/>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104208</xdr:rowOff>
    </xdr:from>
    <xdr:to>
      <xdr:col>2</xdr:col>
      <xdr:colOff>638175</xdr:colOff>
      <xdr:row>57</xdr:row>
      <xdr:rowOff>119733</xdr:rowOff>
    </xdr:to>
    <xdr:cxnSp macro="">
      <xdr:nvCxnSpPr>
        <xdr:cNvPr id="124" name="直線コネクタ 123"/>
        <xdr:cNvCxnSpPr/>
      </xdr:nvCxnSpPr>
      <xdr:spPr>
        <a:xfrm flipV="1">
          <a:off x="1130300" y="9876858"/>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153388</xdr:rowOff>
    </xdr:from>
    <xdr:to>
      <xdr:col>6</xdr:col>
      <xdr:colOff>561975</xdr:colOff>
      <xdr:row>57</xdr:row>
      <xdr:rowOff>83538</xdr:rowOff>
    </xdr:to>
    <xdr:sp macro="" textlink="">
      <xdr:nvSpPr>
        <xdr:cNvPr id="134" name="円/楕円 133"/>
        <xdr:cNvSpPr/>
      </xdr:nvSpPr>
      <xdr:spPr>
        <a:xfrm>
          <a:off x="4584700" y="9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112765</xdr:rowOff>
    </xdr:from>
    <xdr:ext cx="599010" cy="259045"/>
    <xdr:sp macro="" textlink="">
      <xdr:nvSpPr>
        <xdr:cNvPr id="135" name="物件費該当値テキスト"/>
        <xdr:cNvSpPr txBox="1"/>
      </xdr:nvSpPr>
      <xdr:spPr>
        <a:xfrm>
          <a:off x="4686300" y="95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2858</xdr:rowOff>
    </xdr:from>
    <xdr:to>
      <xdr:col>5</xdr:col>
      <xdr:colOff>409575</xdr:colOff>
      <xdr:row>57</xdr:row>
      <xdr:rowOff>104458</xdr:rowOff>
    </xdr:to>
    <xdr:sp macro="" textlink="">
      <xdr:nvSpPr>
        <xdr:cNvPr id="136" name="円/楕円 135"/>
        <xdr:cNvSpPr/>
      </xdr:nvSpPr>
      <xdr:spPr>
        <a:xfrm>
          <a:off x="3746500" y="9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95585</xdr:rowOff>
    </xdr:from>
    <xdr:ext cx="599010" cy="259045"/>
    <xdr:sp macro="" textlink="">
      <xdr:nvSpPr>
        <xdr:cNvPr id="137" name="テキスト ボックス 136"/>
        <xdr:cNvSpPr txBox="1"/>
      </xdr:nvSpPr>
      <xdr:spPr>
        <a:xfrm>
          <a:off x="3497794" y="9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39252</xdr:rowOff>
    </xdr:from>
    <xdr:to>
      <xdr:col>4</xdr:col>
      <xdr:colOff>206375</xdr:colOff>
      <xdr:row>57</xdr:row>
      <xdr:rowOff>140852</xdr:rowOff>
    </xdr:to>
    <xdr:sp macro="" textlink="">
      <xdr:nvSpPr>
        <xdr:cNvPr id="138" name="円/楕円 137"/>
        <xdr:cNvSpPr/>
      </xdr:nvSpPr>
      <xdr:spPr>
        <a:xfrm>
          <a:off x="2857500" y="98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131979</xdr:rowOff>
    </xdr:from>
    <xdr:ext cx="599010" cy="259045"/>
    <xdr:sp macro="" textlink="">
      <xdr:nvSpPr>
        <xdr:cNvPr id="139" name="テキスト ボックス 138"/>
        <xdr:cNvSpPr txBox="1"/>
      </xdr:nvSpPr>
      <xdr:spPr>
        <a:xfrm>
          <a:off x="2608794" y="99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53408</xdr:rowOff>
    </xdr:from>
    <xdr:to>
      <xdr:col>3</xdr:col>
      <xdr:colOff>3175</xdr:colOff>
      <xdr:row>57</xdr:row>
      <xdr:rowOff>155008</xdr:rowOff>
    </xdr:to>
    <xdr:sp macro="" textlink="">
      <xdr:nvSpPr>
        <xdr:cNvPr id="140" name="円/楕円 139"/>
        <xdr:cNvSpPr/>
      </xdr:nvSpPr>
      <xdr:spPr>
        <a:xfrm>
          <a:off x="1968500" y="98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146135</xdr:rowOff>
    </xdr:from>
    <xdr:ext cx="599010" cy="259045"/>
    <xdr:sp macro="" textlink="">
      <xdr:nvSpPr>
        <xdr:cNvPr id="141" name="テキスト ボックス 140"/>
        <xdr:cNvSpPr txBox="1"/>
      </xdr:nvSpPr>
      <xdr:spPr>
        <a:xfrm>
          <a:off x="1719794" y="99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68933</xdr:rowOff>
    </xdr:from>
    <xdr:to>
      <xdr:col>1</xdr:col>
      <xdr:colOff>485775</xdr:colOff>
      <xdr:row>57</xdr:row>
      <xdr:rowOff>170533</xdr:rowOff>
    </xdr:to>
    <xdr:sp macro="" textlink="">
      <xdr:nvSpPr>
        <xdr:cNvPr id="142" name="円/楕円 141"/>
        <xdr:cNvSpPr/>
      </xdr:nvSpPr>
      <xdr:spPr>
        <a:xfrm>
          <a:off x="1079500" y="98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161660</xdr:rowOff>
    </xdr:from>
    <xdr:ext cx="599010" cy="259045"/>
    <xdr:sp macro="" textlink="">
      <xdr:nvSpPr>
        <xdr:cNvPr id="143" name="テキスト ボックス 142"/>
        <xdr:cNvSpPr txBox="1"/>
      </xdr:nvSpPr>
      <xdr:spPr>
        <a:xfrm>
          <a:off x="830794" y="993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132001</xdr:rowOff>
    </xdr:from>
    <xdr:to>
      <xdr:col>6</xdr:col>
      <xdr:colOff>511175</xdr:colOff>
      <xdr:row>78</xdr:row>
      <xdr:rowOff>133583</xdr:rowOff>
    </xdr:to>
    <xdr:cxnSp macro="">
      <xdr:nvCxnSpPr>
        <xdr:cNvPr id="170" name="直線コネクタ 169"/>
        <xdr:cNvCxnSpPr/>
      </xdr:nvCxnSpPr>
      <xdr:spPr>
        <a:xfrm>
          <a:off x="3797300" y="13505101"/>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132001</xdr:rowOff>
    </xdr:from>
    <xdr:to>
      <xdr:col>5</xdr:col>
      <xdr:colOff>358775</xdr:colOff>
      <xdr:row>78</xdr:row>
      <xdr:rowOff>134790</xdr:rowOff>
    </xdr:to>
    <xdr:cxnSp macro="">
      <xdr:nvCxnSpPr>
        <xdr:cNvPr id="173" name="直線コネクタ 172"/>
        <xdr:cNvCxnSpPr/>
      </xdr:nvCxnSpPr>
      <xdr:spPr>
        <a:xfrm flipV="1">
          <a:off x="2908300" y="135051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134054</xdr:rowOff>
    </xdr:from>
    <xdr:to>
      <xdr:col>4</xdr:col>
      <xdr:colOff>155575</xdr:colOff>
      <xdr:row>78</xdr:row>
      <xdr:rowOff>134790</xdr:rowOff>
    </xdr:to>
    <xdr:cxnSp macro="">
      <xdr:nvCxnSpPr>
        <xdr:cNvPr id="176" name="直線コネクタ 175"/>
        <xdr:cNvCxnSpPr/>
      </xdr:nvCxnSpPr>
      <xdr:spPr>
        <a:xfrm>
          <a:off x="2019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130944</xdr:rowOff>
    </xdr:from>
    <xdr:to>
      <xdr:col>2</xdr:col>
      <xdr:colOff>638175</xdr:colOff>
      <xdr:row>78</xdr:row>
      <xdr:rowOff>134054</xdr:rowOff>
    </xdr:to>
    <xdr:cxnSp macro="">
      <xdr:nvCxnSpPr>
        <xdr:cNvPr id="179" name="直線コネクタ 178"/>
        <xdr:cNvCxnSpPr/>
      </xdr:nvCxnSpPr>
      <xdr:spPr>
        <a:xfrm>
          <a:off x="1130300" y="135040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82783</xdr:rowOff>
    </xdr:from>
    <xdr:to>
      <xdr:col>6</xdr:col>
      <xdr:colOff>561975</xdr:colOff>
      <xdr:row>79</xdr:row>
      <xdr:rowOff>12933</xdr:rowOff>
    </xdr:to>
    <xdr:sp macro="" textlink="">
      <xdr:nvSpPr>
        <xdr:cNvPr id="189" name="円/楕円 188"/>
        <xdr:cNvSpPr/>
      </xdr:nvSpPr>
      <xdr:spPr>
        <a:xfrm>
          <a:off x="45847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169160</xdr:rowOff>
    </xdr:from>
    <xdr:ext cx="469744" cy="259045"/>
    <xdr:sp macro="" textlink="">
      <xdr:nvSpPr>
        <xdr:cNvPr id="190" name="維持補修費該当値テキスト"/>
        <xdr:cNvSpPr txBox="1"/>
      </xdr:nvSpPr>
      <xdr:spPr>
        <a:xfrm>
          <a:off x="4686300" y="133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81201</xdr:rowOff>
    </xdr:from>
    <xdr:to>
      <xdr:col>5</xdr:col>
      <xdr:colOff>409575</xdr:colOff>
      <xdr:row>79</xdr:row>
      <xdr:rowOff>11351</xdr:rowOff>
    </xdr:to>
    <xdr:sp macro="" textlink="">
      <xdr:nvSpPr>
        <xdr:cNvPr id="191" name="円/楕円 190"/>
        <xdr:cNvSpPr/>
      </xdr:nvSpPr>
      <xdr:spPr>
        <a:xfrm>
          <a:off x="3746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2478</xdr:rowOff>
    </xdr:from>
    <xdr:ext cx="469744" cy="259045"/>
    <xdr:sp macro="" textlink="">
      <xdr:nvSpPr>
        <xdr:cNvPr id="192" name="テキスト ボックス 191"/>
        <xdr:cNvSpPr txBox="1"/>
      </xdr:nvSpPr>
      <xdr:spPr>
        <a:xfrm>
          <a:off x="3562427"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83990</xdr:rowOff>
    </xdr:from>
    <xdr:to>
      <xdr:col>4</xdr:col>
      <xdr:colOff>206375</xdr:colOff>
      <xdr:row>79</xdr:row>
      <xdr:rowOff>14140</xdr:rowOff>
    </xdr:to>
    <xdr:sp macro="" textlink="">
      <xdr:nvSpPr>
        <xdr:cNvPr id="193" name="円/楕円 192"/>
        <xdr:cNvSpPr/>
      </xdr:nvSpPr>
      <xdr:spPr>
        <a:xfrm>
          <a:off x="2857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5267</xdr:rowOff>
    </xdr:from>
    <xdr:ext cx="469744" cy="259045"/>
    <xdr:sp macro="" textlink="">
      <xdr:nvSpPr>
        <xdr:cNvPr id="194" name="テキスト ボックス 193"/>
        <xdr:cNvSpPr txBox="1"/>
      </xdr:nvSpPr>
      <xdr:spPr>
        <a:xfrm>
          <a:off x="2673427"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83254</xdr:rowOff>
    </xdr:from>
    <xdr:to>
      <xdr:col>3</xdr:col>
      <xdr:colOff>3175</xdr:colOff>
      <xdr:row>79</xdr:row>
      <xdr:rowOff>13404</xdr:rowOff>
    </xdr:to>
    <xdr:sp macro="" textlink="">
      <xdr:nvSpPr>
        <xdr:cNvPr id="195" name="円/楕円 194"/>
        <xdr:cNvSpPr/>
      </xdr:nvSpPr>
      <xdr:spPr>
        <a:xfrm>
          <a:off x="1968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4531</xdr:rowOff>
    </xdr:from>
    <xdr:ext cx="469744" cy="259045"/>
    <xdr:sp macro="" textlink="">
      <xdr:nvSpPr>
        <xdr:cNvPr id="196" name="テキスト ボックス 195"/>
        <xdr:cNvSpPr txBox="1"/>
      </xdr:nvSpPr>
      <xdr:spPr>
        <a:xfrm>
          <a:off x="1784427"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80144</xdr:rowOff>
    </xdr:from>
    <xdr:to>
      <xdr:col>1</xdr:col>
      <xdr:colOff>485775</xdr:colOff>
      <xdr:row>79</xdr:row>
      <xdr:rowOff>10294</xdr:rowOff>
    </xdr:to>
    <xdr:sp macro="" textlink="">
      <xdr:nvSpPr>
        <xdr:cNvPr id="197" name="円/楕円 196"/>
        <xdr:cNvSpPr/>
      </xdr:nvSpPr>
      <xdr:spPr>
        <a:xfrm>
          <a:off x="1079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1421</xdr:rowOff>
    </xdr:from>
    <xdr:ext cx="469744" cy="259045"/>
    <xdr:sp macro="" textlink="">
      <xdr:nvSpPr>
        <xdr:cNvPr id="198" name="テキスト ボックス 197"/>
        <xdr:cNvSpPr txBox="1"/>
      </xdr:nvSpPr>
      <xdr:spPr>
        <a:xfrm>
          <a:off x="895427" y="135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52756</xdr:rowOff>
    </xdr:from>
    <xdr:to>
      <xdr:col>6</xdr:col>
      <xdr:colOff>511175</xdr:colOff>
      <xdr:row>97</xdr:row>
      <xdr:rowOff>93180</xdr:rowOff>
    </xdr:to>
    <xdr:cxnSp macro="">
      <xdr:nvCxnSpPr>
        <xdr:cNvPr id="227" name="直線コネクタ 226"/>
        <xdr:cNvCxnSpPr/>
      </xdr:nvCxnSpPr>
      <xdr:spPr>
        <a:xfrm flipV="1">
          <a:off x="3797300" y="16683406"/>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71203</xdr:rowOff>
    </xdr:from>
    <xdr:to>
      <xdr:col>5</xdr:col>
      <xdr:colOff>358775</xdr:colOff>
      <xdr:row>97</xdr:row>
      <xdr:rowOff>93180</xdr:rowOff>
    </xdr:to>
    <xdr:cxnSp macro="">
      <xdr:nvCxnSpPr>
        <xdr:cNvPr id="230" name="直線コネクタ 229"/>
        <xdr:cNvCxnSpPr/>
      </xdr:nvCxnSpPr>
      <xdr:spPr>
        <a:xfrm>
          <a:off x="2908300" y="16701853"/>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71203</xdr:rowOff>
    </xdr:from>
    <xdr:to>
      <xdr:col>4</xdr:col>
      <xdr:colOff>155575</xdr:colOff>
      <xdr:row>97</xdr:row>
      <xdr:rowOff>116421</xdr:rowOff>
    </xdr:to>
    <xdr:cxnSp macro="">
      <xdr:nvCxnSpPr>
        <xdr:cNvPr id="233" name="直線コネクタ 232"/>
        <xdr:cNvCxnSpPr/>
      </xdr:nvCxnSpPr>
      <xdr:spPr>
        <a:xfrm flipV="1">
          <a:off x="2019300" y="16701853"/>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116421</xdr:rowOff>
    </xdr:from>
    <xdr:to>
      <xdr:col>2</xdr:col>
      <xdr:colOff>638175</xdr:colOff>
      <xdr:row>97</xdr:row>
      <xdr:rowOff>137688</xdr:rowOff>
    </xdr:to>
    <xdr:cxnSp macro="">
      <xdr:nvCxnSpPr>
        <xdr:cNvPr id="236" name="直線コネクタ 235"/>
        <xdr:cNvCxnSpPr/>
      </xdr:nvCxnSpPr>
      <xdr:spPr>
        <a:xfrm flipV="1">
          <a:off x="1130300" y="16747071"/>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1956</xdr:rowOff>
    </xdr:from>
    <xdr:to>
      <xdr:col>6</xdr:col>
      <xdr:colOff>561975</xdr:colOff>
      <xdr:row>97</xdr:row>
      <xdr:rowOff>103556</xdr:rowOff>
    </xdr:to>
    <xdr:sp macro="" textlink="">
      <xdr:nvSpPr>
        <xdr:cNvPr id="246" name="円/楕円 245"/>
        <xdr:cNvSpPr/>
      </xdr:nvSpPr>
      <xdr:spPr>
        <a:xfrm>
          <a:off x="4584700" y="166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151833</xdr:rowOff>
    </xdr:from>
    <xdr:ext cx="534377" cy="259045"/>
    <xdr:sp macro="" textlink="">
      <xdr:nvSpPr>
        <xdr:cNvPr id="247" name="扶助費該当値テキスト"/>
        <xdr:cNvSpPr txBox="1"/>
      </xdr:nvSpPr>
      <xdr:spPr>
        <a:xfrm>
          <a:off x="4686300" y="166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42380</xdr:rowOff>
    </xdr:from>
    <xdr:to>
      <xdr:col>5</xdr:col>
      <xdr:colOff>409575</xdr:colOff>
      <xdr:row>97</xdr:row>
      <xdr:rowOff>143980</xdr:rowOff>
    </xdr:to>
    <xdr:sp macro="" textlink="">
      <xdr:nvSpPr>
        <xdr:cNvPr id="248" name="円/楕円 247"/>
        <xdr:cNvSpPr/>
      </xdr:nvSpPr>
      <xdr:spPr>
        <a:xfrm>
          <a:off x="37465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135107</xdr:rowOff>
    </xdr:from>
    <xdr:ext cx="534377" cy="259045"/>
    <xdr:sp macro="" textlink="">
      <xdr:nvSpPr>
        <xdr:cNvPr id="249" name="テキスト ボックス 248"/>
        <xdr:cNvSpPr txBox="1"/>
      </xdr:nvSpPr>
      <xdr:spPr>
        <a:xfrm>
          <a:off x="3530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20403</xdr:rowOff>
    </xdr:from>
    <xdr:to>
      <xdr:col>4</xdr:col>
      <xdr:colOff>206375</xdr:colOff>
      <xdr:row>97</xdr:row>
      <xdr:rowOff>122003</xdr:rowOff>
    </xdr:to>
    <xdr:sp macro="" textlink="">
      <xdr:nvSpPr>
        <xdr:cNvPr id="250" name="円/楕円 249"/>
        <xdr:cNvSpPr/>
      </xdr:nvSpPr>
      <xdr:spPr>
        <a:xfrm>
          <a:off x="2857500" y="166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113130</xdr:rowOff>
    </xdr:from>
    <xdr:ext cx="534377" cy="259045"/>
    <xdr:sp macro="" textlink="">
      <xdr:nvSpPr>
        <xdr:cNvPr id="251" name="テキスト ボックス 250"/>
        <xdr:cNvSpPr txBox="1"/>
      </xdr:nvSpPr>
      <xdr:spPr>
        <a:xfrm>
          <a:off x="2641111" y="167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65621</xdr:rowOff>
    </xdr:from>
    <xdr:to>
      <xdr:col>3</xdr:col>
      <xdr:colOff>3175</xdr:colOff>
      <xdr:row>97</xdr:row>
      <xdr:rowOff>167221</xdr:rowOff>
    </xdr:to>
    <xdr:sp macro="" textlink="">
      <xdr:nvSpPr>
        <xdr:cNvPr id="252" name="円/楕円 251"/>
        <xdr:cNvSpPr/>
      </xdr:nvSpPr>
      <xdr:spPr>
        <a:xfrm>
          <a:off x="1968500"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158348</xdr:rowOff>
    </xdr:from>
    <xdr:ext cx="534377" cy="259045"/>
    <xdr:sp macro="" textlink="">
      <xdr:nvSpPr>
        <xdr:cNvPr id="253" name="テキスト ボックス 252"/>
        <xdr:cNvSpPr txBox="1"/>
      </xdr:nvSpPr>
      <xdr:spPr>
        <a:xfrm>
          <a:off x="1752111" y="16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86888</xdr:rowOff>
    </xdr:from>
    <xdr:to>
      <xdr:col>1</xdr:col>
      <xdr:colOff>485775</xdr:colOff>
      <xdr:row>98</xdr:row>
      <xdr:rowOff>17038</xdr:rowOff>
    </xdr:to>
    <xdr:sp macro="" textlink="">
      <xdr:nvSpPr>
        <xdr:cNvPr id="254" name="円/楕円 253"/>
        <xdr:cNvSpPr/>
      </xdr:nvSpPr>
      <xdr:spPr>
        <a:xfrm>
          <a:off x="1079500" y="1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8165</xdr:rowOff>
    </xdr:from>
    <xdr:ext cx="534377" cy="259045"/>
    <xdr:sp macro="" textlink="">
      <xdr:nvSpPr>
        <xdr:cNvPr id="255" name="テキスト ボックス 254"/>
        <xdr:cNvSpPr txBox="1"/>
      </xdr:nvSpPr>
      <xdr:spPr>
        <a:xfrm>
          <a:off x="863111" y="1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107712</xdr:rowOff>
    </xdr:from>
    <xdr:to>
      <xdr:col>15</xdr:col>
      <xdr:colOff>180975</xdr:colOff>
      <xdr:row>37</xdr:row>
      <xdr:rowOff>119469</xdr:rowOff>
    </xdr:to>
    <xdr:cxnSp macro="">
      <xdr:nvCxnSpPr>
        <xdr:cNvPr id="286" name="直線コネクタ 285"/>
        <xdr:cNvCxnSpPr/>
      </xdr:nvCxnSpPr>
      <xdr:spPr>
        <a:xfrm flipV="1">
          <a:off x="9639300" y="6451362"/>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119469</xdr:rowOff>
    </xdr:from>
    <xdr:to>
      <xdr:col>14</xdr:col>
      <xdr:colOff>28575</xdr:colOff>
      <xdr:row>37</xdr:row>
      <xdr:rowOff>147420</xdr:rowOff>
    </xdr:to>
    <xdr:cxnSp macro="">
      <xdr:nvCxnSpPr>
        <xdr:cNvPr id="289" name="直線コネクタ 288"/>
        <xdr:cNvCxnSpPr/>
      </xdr:nvCxnSpPr>
      <xdr:spPr>
        <a:xfrm flipV="1">
          <a:off x="8750300" y="6463119"/>
          <a:ext cx="8890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124759</xdr:rowOff>
    </xdr:from>
    <xdr:to>
      <xdr:col>12</xdr:col>
      <xdr:colOff>511175</xdr:colOff>
      <xdr:row>37</xdr:row>
      <xdr:rowOff>147420</xdr:rowOff>
    </xdr:to>
    <xdr:cxnSp macro="">
      <xdr:nvCxnSpPr>
        <xdr:cNvPr id="292" name="直線コネクタ 291"/>
        <xdr:cNvCxnSpPr/>
      </xdr:nvCxnSpPr>
      <xdr:spPr>
        <a:xfrm>
          <a:off x="7861300" y="646840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124759</xdr:rowOff>
    </xdr:from>
    <xdr:to>
      <xdr:col>11</xdr:col>
      <xdr:colOff>307975</xdr:colOff>
      <xdr:row>38</xdr:row>
      <xdr:rowOff>23061</xdr:rowOff>
    </xdr:to>
    <xdr:cxnSp macro="">
      <xdr:nvCxnSpPr>
        <xdr:cNvPr id="295" name="直線コネクタ 294"/>
        <xdr:cNvCxnSpPr/>
      </xdr:nvCxnSpPr>
      <xdr:spPr>
        <a:xfrm flipV="1">
          <a:off x="6972300" y="6468409"/>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56912</xdr:rowOff>
    </xdr:from>
    <xdr:to>
      <xdr:col>15</xdr:col>
      <xdr:colOff>231775</xdr:colOff>
      <xdr:row>37</xdr:row>
      <xdr:rowOff>158512</xdr:rowOff>
    </xdr:to>
    <xdr:sp macro="" textlink="">
      <xdr:nvSpPr>
        <xdr:cNvPr id="305" name="円/楕円 304"/>
        <xdr:cNvSpPr/>
      </xdr:nvSpPr>
      <xdr:spPr>
        <a:xfrm>
          <a:off x="10426700" y="64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35339</xdr:rowOff>
    </xdr:from>
    <xdr:ext cx="599010" cy="259045"/>
    <xdr:sp macro="" textlink="">
      <xdr:nvSpPr>
        <xdr:cNvPr id="306" name="補助費等該当値テキスト"/>
        <xdr:cNvSpPr txBox="1"/>
      </xdr:nvSpPr>
      <xdr:spPr>
        <a:xfrm>
          <a:off x="10528300" y="63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68669</xdr:rowOff>
    </xdr:from>
    <xdr:to>
      <xdr:col>14</xdr:col>
      <xdr:colOff>79375</xdr:colOff>
      <xdr:row>37</xdr:row>
      <xdr:rowOff>170269</xdr:rowOff>
    </xdr:to>
    <xdr:sp macro="" textlink="">
      <xdr:nvSpPr>
        <xdr:cNvPr id="307" name="円/楕円 306"/>
        <xdr:cNvSpPr/>
      </xdr:nvSpPr>
      <xdr:spPr>
        <a:xfrm>
          <a:off x="9588500" y="6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161396</xdr:rowOff>
    </xdr:from>
    <xdr:ext cx="534377" cy="259045"/>
    <xdr:sp macro="" textlink="">
      <xdr:nvSpPr>
        <xdr:cNvPr id="308" name="テキスト ボックス 307"/>
        <xdr:cNvSpPr txBox="1"/>
      </xdr:nvSpPr>
      <xdr:spPr>
        <a:xfrm>
          <a:off x="9372111" y="65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96620</xdr:rowOff>
    </xdr:from>
    <xdr:to>
      <xdr:col>12</xdr:col>
      <xdr:colOff>561975</xdr:colOff>
      <xdr:row>38</xdr:row>
      <xdr:rowOff>26770</xdr:rowOff>
    </xdr:to>
    <xdr:sp macro="" textlink="">
      <xdr:nvSpPr>
        <xdr:cNvPr id="309" name="円/楕円 308"/>
        <xdr:cNvSpPr/>
      </xdr:nvSpPr>
      <xdr:spPr>
        <a:xfrm>
          <a:off x="8699500" y="64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17897</xdr:rowOff>
    </xdr:from>
    <xdr:ext cx="534377" cy="259045"/>
    <xdr:sp macro="" textlink="">
      <xdr:nvSpPr>
        <xdr:cNvPr id="310" name="テキスト ボックス 309"/>
        <xdr:cNvSpPr txBox="1"/>
      </xdr:nvSpPr>
      <xdr:spPr>
        <a:xfrm>
          <a:off x="8483111" y="65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73959</xdr:rowOff>
    </xdr:from>
    <xdr:to>
      <xdr:col>11</xdr:col>
      <xdr:colOff>358775</xdr:colOff>
      <xdr:row>38</xdr:row>
      <xdr:rowOff>4110</xdr:rowOff>
    </xdr:to>
    <xdr:sp macro="" textlink="">
      <xdr:nvSpPr>
        <xdr:cNvPr id="311" name="円/楕円 310"/>
        <xdr:cNvSpPr/>
      </xdr:nvSpPr>
      <xdr:spPr>
        <a:xfrm>
          <a:off x="7810500" y="6417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166686</xdr:rowOff>
    </xdr:from>
    <xdr:ext cx="534377" cy="259045"/>
    <xdr:sp macro="" textlink="">
      <xdr:nvSpPr>
        <xdr:cNvPr id="312" name="テキスト ボックス 311"/>
        <xdr:cNvSpPr txBox="1"/>
      </xdr:nvSpPr>
      <xdr:spPr>
        <a:xfrm>
          <a:off x="7594111" y="65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143712</xdr:rowOff>
    </xdr:from>
    <xdr:to>
      <xdr:col>10</xdr:col>
      <xdr:colOff>155575</xdr:colOff>
      <xdr:row>38</xdr:row>
      <xdr:rowOff>73862</xdr:rowOff>
    </xdr:to>
    <xdr:sp macro="" textlink="">
      <xdr:nvSpPr>
        <xdr:cNvPr id="313" name="円/楕円 312"/>
        <xdr:cNvSpPr/>
      </xdr:nvSpPr>
      <xdr:spPr>
        <a:xfrm>
          <a:off x="6921500" y="64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64988</xdr:rowOff>
    </xdr:from>
    <xdr:ext cx="534377" cy="259045"/>
    <xdr:sp macro="" textlink="">
      <xdr:nvSpPr>
        <xdr:cNvPr id="314" name="テキスト ボックス 313"/>
        <xdr:cNvSpPr txBox="1"/>
      </xdr:nvSpPr>
      <xdr:spPr>
        <a:xfrm>
          <a:off x="6705111" y="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144359</xdr:rowOff>
    </xdr:from>
    <xdr:to>
      <xdr:col>15</xdr:col>
      <xdr:colOff>180975</xdr:colOff>
      <xdr:row>58</xdr:row>
      <xdr:rowOff>157231</xdr:rowOff>
    </xdr:to>
    <xdr:cxnSp macro="">
      <xdr:nvCxnSpPr>
        <xdr:cNvPr id="343" name="直線コネクタ 342"/>
        <xdr:cNvCxnSpPr/>
      </xdr:nvCxnSpPr>
      <xdr:spPr>
        <a:xfrm>
          <a:off x="9639300" y="10088459"/>
          <a:ext cx="8382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127693</xdr:rowOff>
    </xdr:from>
    <xdr:to>
      <xdr:col>14</xdr:col>
      <xdr:colOff>28575</xdr:colOff>
      <xdr:row>58</xdr:row>
      <xdr:rowOff>144359</xdr:rowOff>
    </xdr:to>
    <xdr:cxnSp macro="">
      <xdr:nvCxnSpPr>
        <xdr:cNvPr id="346" name="直線コネクタ 345"/>
        <xdr:cNvCxnSpPr/>
      </xdr:nvCxnSpPr>
      <xdr:spPr>
        <a:xfrm>
          <a:off x="8750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127693</xdr:rowOff>
    </xdr:from>
    <xdr:to>
      <xdr:col>12</xdr:col>
      <xdr:colOff>511175</xdr:colOff>
      <xdr:row>58</xdr:row>
      <xdr:rowOff>146162</xdr:rowOff>
    </xdr:to>
    <xdr:cxnSp macro="">
      <xdr:nvCxnSpPr>
        <xdr:cNvPr id="349" name="直線コネクタ 348"/>
        <xdr:cNvCxnSpPr/>
      </xdr:nvCxnSpPr>
      <xdr:spPr>
        <a:xfrm flipV="1">
          <a:off x="7861300" y="1007179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146162</xdr:rowOff>
    </xdr:from>
    <xdr:to>
      <xdr:col>11</xdr:col>
      <xdr:colOff>307975</xdr:colOff>
      <xdr:row>59</xdr:row>
      <xdr:rowOff>6479</xdr:rowOff>
    </xdr:to>
    <xdr:cxnSp macro="">
      <xdr:nvCxnSpPr>
        <xdr:cNvPr id="352" name="直線コネクタ 351"/>
        <xdr:cNvCxnSpPr/>
      </xdr:nvCxnSpPr>
      <xdr:spPr>
        <a:xfrm flipV="1">
          <a:off x="6972300" y="10090262"/>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106431</xdr:rowOff>
    </xdr:from>
    <xdr:to>
      <xdr:col>15</xdr:col>
      <xdr:colOff>231775</xdr:colOff>
      <xdr:row>59</xdr:row>
      <xdr:rowOff>36581</xdr:rowOff>
    </xdr:to>
    <xdr:sp macro="" textlink="">
      <xdr:nvSpPr>
        <xdr:cNvPr id="362" name="円/楕円 361"/>
        <xdr:cNvSpPr/>
      </xdr:nvSpPr>
      <xdr:spPr>
        <a:xfrm>
          <a:off x="104267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93559</xdr:rowOff>
    </xdr:from>
    <xdr:to>
      <xdr:col>14</xdr:col>
      <xdr:colOff>79375</xdr:colOff>
      <xdr:row>59</xdr:row>
      <xdr:rowOff>23709</xdr:rowOff>
    </xdr:to>
    <xdr:sp macro="" textlink="">
      <xdr:nvSpPr>
        <xdr:cNvPr id="364" name="円/楕円 363"/>
        <xdr:cNvSpPr/>
      </xdr:nvSpPr>
      <xdr:spPr>
        <a:xfrm>
          <a:off x="9588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14836</xdr:rowOff>
    </xdr:from>
    <xdr:ext cx="599010" cy="259045"/>
    <xdr:sp macro="" textlink="">
      <xdr:nvSpPr>
        <xdr:cNvPr id="365" name="テキスト ボックス 364"/>
        <xdr:cNvSpPr txBox="1"/>
      </xdr:nvSpPr>
      <xdr:spPr>
        <a:xfrm>
          <a:off x="9339794"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76893</xdr:rowOff>
    </xdr:from>
    <xdr:to>
      <xdr:col>12</xdr:col>
      <xdr:colOff>561975</xdr:colOff>
      <xdr:row>59</xdr:row>
      <xdr:rowOff>7043</xdr:rowOff>
    </xdr:to>
    <xdr:sp macro="" textlink="">
      <xdr:nvSpPr>
        <xdr:cNvPr id="366" name="円/楕円 365"/>
        <xdr:cNvSpPr/>
      </xdr:nvSpPr>
      <xdr:spPr>
        <a:xfrm>
          <a:off x="8699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169620</xdr:rowOff>
    </xdr:from>
    <xdr:ext cx="599010" cy="259045"/>
    <xdr:sp macro="" textlink="">
      <xdr:nvSpPr>
        <xdr:cNvPr id="367" name="テキスト ボックス 366"/>
        <xdr:cNvSpPr txBox="1"/>
      </xdr:nvSpPr>
      <xdr:spPr>
        <a:xfrm>
          <a:off x="8450794"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95362</xdr:rowOff>
    </xdr:from>
    <xdr:to>
      <xdr:col>11</xdr:col>
      <xdr:colOff>358775</xdr:colOff>
      <xdr:row>59</xdr:row>
      <xdr:rowOff>25512</xdr:rowOff>
    </xdr:to>
    <xdr:sp macro="" textlink="">
      <xdr:nvSpPr>
        <xdr:cNvPr id="368" name="円/楕円 367"/>
        <xdr:cNvSpPr/>
      </xdr:nvSpPr>
      <xdr:spPr>
        <a:xfrm>
          <a:off x="7810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16639</xdr:rowOff>
    </xdr:from>
    <xdr:ext cx="599010" cy="259045"/>
    <xdr:sp macro="" textlink="">
      <xdr:nvSpPr>
        <xdr:cNvPr id="369" name="テキスト ボックス 368"/>
        <xdr:cNvSpPr txBox="1"/>
      </xdr:nvSpPr>
      <xdr:spPr>
        <a:xfrm>
          <a:off x="7561794" y="1013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127129</xdr:rowOff>
    </xdr:from>
    <xdr:to>
      <xdr:col>10</xdr:col>
      <xdr:colOff>155575</xdr:colOff>
      <xdr:row>59</xdr:row>
      <xdr:rowOff>57279</xdr:rowOff>
    </xdr:to>
    <xdr:sp macro="" textlink="">
      <xdr:nvSpPr>
        <xdr:cNvPr id="370" name="円/楕円 369"/>
        <xdr:cNvSpPr/>
      </xdr:nvSpPr>
      <xdr:spPr>
        <a:xfrm>
          <a:off x="6921500" y="10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48406</xdr:rowOff>
    </xdr:from>
    <xdr:ext cx="534377" cy="259045"/>
    <xdr:sp macro="" textlink="">
      <xdr:nvSpPr>
        <xdr:cNvPr id="371" name="テキスト ボックス 370"/>
        <xdr:cNvSpPr txBox="1"/>
      </xdr:nvSpPr>
      <xdr:spPr>
        <a:xfrm>
          <a:off x="6705111" y="101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111047</xdr:rowOff>
    </xdr:from>
    <xdr:to>
      <xdr:col>15</xdr:col>
      <xdr:colOff>180975</xdr:colOff>
      <xdr:row>78</xdr:row>
      <xdr:rowOff>122870</xdr:rowOff>
    </xdr:to>
    <xdr:cxnSp macro="">
      <xdr:nvCxnSpPr>
        <xdr:cNvPr id="398" name="直線コネクタ 397"/>
        <xdr:cNvCxnSpPr/>
      </xdr:nvCxnSpPr>
      <xdr:spPr>
        <a:xfrm>
          <a:off x="9639300" y="13484147"/>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102312</xdr:rowOff>
    </xdr:from>
    <xdr:to>
      <xdr:col>14</xdr:col>
      <xdr:colOff>28575</xdr:colOff>
      <xdr:row>78</xdr:row>
      <xdr:rowOff>111047</xdr:rowOff>
    </xdr:to>
    <xdr:cxnSp macro="">
      <xdr:nvCxnSpPr>
        <xdr:cNvPr id="401" name="直線コネクタ 400"/>
        <xdr:cNvCxnSpPr/>
      </xdr:nvCxnSpPr>
      <xdr:spPr>
        <a:xfrm>
          <a:off x="8750300" y="13475412"/>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72070</xdr:rowOff>
    </xdr:from>
    <xdr:to>
      <xdr:col>15</xdr:col>
      <xdr:colOff>231775</xdr:colOff>
      <xdr:row>79</xdr:row>
      <xdr:rowOff>2220</xdr:rowOff>
    </xdr:to>
    <xdr:sp macro="" textlink="">
      <xdr:nvSpPr>
        <xdr:cNvPr id="411" name="円/楕円 410"/>
        <xdr:cNvSpPr/>
      </xdr:nvSpPr>
      <xdr:spPr>
        <a:xfrm>
          <a:off x="104267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60247</xdr:rowOff>
    </xdr:from>
    <xdr:to>
      <xdr:col>14</xdr:col>
      <xdr:colOff>79375</xdr:colOff>
      <xdr:row>78</xdr:row>
      <xdr:rowOff>161847</xdr:rowOff>
    </xdr:to>
    <xdr:sp macro="" textlink="">
      <xdr:nvSpPr>
        <xdr:cNvPr id="413" name="円/楕円 412"/>
        <xdr:cNvSpPr/>
      </xdr:nvSpPr>
      <xdr:spPr>
        <a:xfrm>
          <a:off x="9588500" y="13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152974</xdr:rowOff>
    </xdr:from>
    <xdr:ext cx="534377" cy="259045"/>
    <xdr:sp macro="" textlink="">
      <xdr:nvSpPr>
        <xdr:cNvPr id="414" name="テキスト ボックス 413"/>
        <xdr:cNvSpPr txBox="1"/>
      </xdr:nvSpPr>
      <xdr:spPr>
        <a:xfrm>
          <a:off x="9372111" y="13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51512</xdr:rowOff>
    </xdr:from>
    <xdr:to>
      <xdr:col>12</xdr:col>
      <xdr:colOff>561975</xdr:colOff>
      <xdr:row>78</xdr:row>
      <xdr:rowOff>153112</xdr:rowOff>
    </xdr:to>
    <xdr:sp macro="" textlink="">
      <xdr:nvSpPr>
        <xdr:cNvPr id="415" name="円/楕円 414"/>
        <xdr:cNvSpPr/>
      </xdr:nvSpPr>
      <xdr:spPr>
        <a:xfrm>
          <a:off x="8699500" y="134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144239</xdr:rowOff>
    </xdr:from>
    <xdr:ext cx="534377" cy="259045"/>
    <xdr:sp macro="" textlink="">
      <xdr:nvSpPr>
        <xdr:cNvPr id="416" name="テキスト ボックス 415"/>
        <xdr:cNvSpPr txBox="1"/>
      </xdr:nvSpPr>
      <xdr:spPr>
        <a:xfrm>
          <a:off x="8483111" y="135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127901</xdr:rowOff>
    </xdr:from>
    <xdr:to>
      <xdr:col>15</xdr:col>
      <xdr:colOff>180975</xdr:colOff>
      <xdr:row>98</xdr:row>
      <xdr:rowOff>133544</xdr:rowOff>
    </xdr:to>
    <xdr:cxnSp macro="">
      <xdr:nvCxnSpPr>
        <xdr:cNvPr id="445" name="直線コネクタ 444"/>
        <xdr:cNvCxnSpPr/>
      </xdr:nvCxnSpPr>
      <xdr:spPr>
        <a:xfrm flipV="1">
          <a:off x="9639300" y="16930001"/>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120408</xdr:rowOff>
    </xdr:from>
    <xdr:to>
      <xdr:col>14</xdr:col>
      <xdr:colOff>28575</xdr:colOff>
      <xdr:row>98</xdr:row>
      <xdr:rowOff>133544</xdr:rowOff>
    </xdr:to>
    <xdr:cxnSp macro="">
      <xdr:nvCxnSpPr>
        <xdr:cNvPr id="448" name="直線コネクタ 447"/>
        <xdr:cNvCxnSpPr/>
      </xdr:nvCxnSpPr>
      <xdr:spPr>
        <a:xfrm>
          <a:off x="8750300" y="16922508"/>
          <a:ext cx="889000" cy="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77101</xdr:rowOff>
    </xdr:from>
    <xdr:to>
      <xdr:col>15</xdr:col>
      <xdr:colOff>231775</xdr:colOff>
      <xdr:row>99</xdr:row>
      <xdr:rowOff>7251</xdr:rowOff>
    </xdr:to>
    <xdr:sp macro="" textlink="">
      <xdr:nvSpPr>
        <xdr:cNvPr id="458" name="円/楕円 457"/>
        <xdr:cNvSpPr/>
      </xdr:nvSpPr>
      <xdr:spPr>
        <a:xfrm>
          <a:off x="10426700" y="16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82744</xdr:rowOff>
    </xdr:from>
    <xdr:to>
      <xdr:col>14</xdr:col>
      <xdr:colOff>79375</xdr:colOff>
      <xdr:row>99</xdr:row>
      <xdr:rowOff>12894</xdr:rowOff>
    </xdr:to>
    <xdr:sp macro="" textlink="">
      <xdr:nvSpPr>
        <xdr:cNvPr id="460" name="円/楕円 459"/>
        <xdr:cNvSpPr/>
      </xdr:nvSpPr>
      <xdr:spPr>
        <a:xfrm>
          <a:off x="9588500" y="168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4021</xdr:rowOff>
    </xdr:from>
    <xdr:ext cx="599010" cy="259045"/>
    <xdr:sp macro="" textlink="">
      <xdr:nvSpPr>
        <xdr:cNvPr id="461" name="テキスト ボックス 460"/>
        <xdr:cNvSpPr txBox="1"/>
      </xdr:nvSpPr>
      <xdr:spPr>
        <a:xfrm>
          <a:off x="9339794" y="1697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69608</xdr:rowOff>
    </xdr:from>
    <xdr:to>
      <xdr:col>12</xdr:col>
      <xdr:colOff>561975</xdr:colOff>
      <xdr:row>98</xdr:row>
      <xdr:rowOff>171208</xdr:rowOff>
    </xdr:to>
    <xdr:sp macro="" textlink="">
      <xdr:nvSpPr>
        <xdr:cNvPr id="462" name="円/楕円 461"/>
        <xdr:cNvSpPr/>
      </xdr:nvSpPr>
      <xdr:spPr>
        <a:xfrm>
          <a:off x="8699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162335</xdr:rowOff>
    </xdr:from>
    <xdr:ext cx="599010" cy="259045"/>
    <xdr:sp macro="" textlink="">
      <xdr:nvSpPr>
        <xdr:cNvPr id="463" name="テキスト ボックス 462"/>
        <xdr:cNvSpPr txBox="1"/>
      </xdr:nvSpPr>
      <xdr:spPr>
        <a:xfrm>
          <a:off x="8450794" y="169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14077</xdr:rowOff>
    </xdr:from>
    <xdr:to>
      <xdr:col>23</xdr:col>
      <xdr:colOff>517525</xdr:colOff>
      <xdr:row>39</xdr:row>
      <xdr:rowOff>46315</xdr:rowOff>
    </xdr:to>
    <xdr:cxnSp macro="">
      <xdr:nvCxnSpPr>
        <xdr:cNvPr id="494" name="直線コネクタ 493"/>
        <xdr:cNvCxnSpPr/>
      </xdr:nvCxnSpPr>
      <xdr:spPr>
        <a:xfrm>
          <a:off x="15481300" y="6700627"/>
          <a:ext cx="8382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133663</xdr:rowOff>
    </xdr:from>
    <xdr:to>
      <xdr:col>22</xdr:col>
      <xdr:colOff>365125</xdr:colOff>
      <xdr:row>39</xdr:row>
      <xdr:rowOff>14077</xdr:rowOff>
    </xdr:to>
    <xdr:cxnSp macro="">
      <xdr:nvCxnSpPr>
        <xdr:cNvPr id="497" name="直線コネクタ 496"/>
        <xdr:cNvCxnSpPr/>
      </xdr:nvCxnSpPr>
      <xdr:spPr>
        <a:xfrm>
          <a:off x="14592300" y="6648763"/>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133663</xdr:rowOff>
    </xdr:from>
    <xdr:to>
      <xdr:col>21</xdr:col>
      <xdr:colOff>161925</xdr:colOff>
      <xdr:row>39</xdr:row>
      <xdr:rowOff>38832</xdr:rowOff>
    </xdr:to>
    <xdr:cxnSp macro="">
      <xdr:nvCxnSpPr>
        <xdr:cNvPr id="500" name="直線コネクタ 499"/>
        <xdr:cNvCxnSpPr/>
      </xdr:nvCxnSpPr>
      <xdr:spPr>
        <a:xfrm flipV="1">
          <a:off x="13703300" y="6648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38832</xdr:rowOff>
    </xdr:from>
    <xdr:to>
      <xdr:col>19</xdr:col>
      <xdr:colOff>644525</xdr:colOff>
      <xdr:row>39</xdr:row>
      <xdr:rowOff>54099</xdr:rowOff>
    </xdr:to>
    <xdr:cxnSp macro="">
      <xdr:nvCxnSpPr>
        <xdr:cNvPr id="503" name="直線コネクタ 502"/>
        <xdr:cNvCxnSpPr/>
      </xdr:nvCxnSpPr>
      <xdr:spPr>
        <a:xfrm flipV="1">
          <a:off x="12814300" y="6725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166965</xdr:rowOff>
    </xdr:from>
    <xdr:to>
      <xdr:col>23</xdr:col>
      <xdr:colOff>568325</xdr:colOff>
      <xdr:row>39</xdr:row>
      <xdr:rowOff>97115</xdr:rowOff>
    </xdr:to>
    <xdr:sp macro="" textlink="">
      <xdr:nvSpPr>
        <xdr:cNvPr id="513" name="円/楕円 512"/>
        <xdr:cNvSpPr/>
      </xdr:nvSpPr>
      <xdr:spPr>
        <a:xfrm>
          <a:off x="16268700" y="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126342</xdr:rowOff>
    </xdr:from>
    <xdr:ext cx="534377" cy="259045"/>
    <xdr:sp macro="" textlink="">
      <xdr:nvSpPr>
        <xdr:cNvPr id="514" name="災害復旧事業費該当値テキスト"/>
        <xdr:cNvSpPr txBox="1"/>
      </xdr:nvSpPr>
      <xdr:spPr>
        <a:xfrm>
          <a:off x="16370300" y="64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134727</xdr:rowOff>
    </xdr:from>
    <xdr:to>
      <xdr:col>22</xdr:col>
      <xdr:colOff>415925</xdr:colOff>
      <xdr:row>39</xdr:row>
      <xdr:rowOff>64877</xdr:rowOff>
    </xdr:to>
    <xdr:sp macro="" textlink="">
      <xdr:nvSpPr>
        <xdr:cNvPr id="515" name="円/楕円 514"/>
        <xdr:cNvSpPr/>
      </xdr:nvSpPr>
      <xdr:spPr>
        <a:xfrm>
          <a:off x="15430500" y="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81405</xdr:rowOff>
    </xdr:from>
    <xdr:ext cx="534377" cy="259045"/>
    <xdr:sp macro="" textlink="">
      <xdr:nvSpPr>
        <xdr:cNvPr id="516" name="テキスト ボックス 515"/>
        <xdr:cNvSpPr txBox="1"/>
      </xdr:nvSpPr>
      <xdr:spPr>
        <a:xfrm>
          <a:off x="15214111" y="64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82863</xdr:rowOff>
    </xdr:from>
    <xdr:to>
      <xdr:col>21</xdr:col>
      <xdr:colOff>212725</xdr:colOff>
      <xdr:row>39</xdr:row>
      <xdr:rowOff>13013</xdr:rowOff>
    </xdr:to>
    <xdr:sp macro="" textlink="">
      <xdr:nvSpPr>
        <xdr:cNvPr id="517" name="円/楕円 516"/>
        <xdr:cNvSpPr/>
      </xdr:nvSpPr>
      <xdr:spPr>
        <a:xfrm>
          <a:off x="14541500" y="65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29540</xdr:rowOff>
    </xdr:from>
    <xdr:ext cx="534377" cy="259045"/>
    <xdr:sp macro="" textlink="">
      <xdr:nvSpPr>
        <xdr:cNvPr id="518" name="テキスト ボックス 517"/>
        <xdr:cNvSpPr txBox="1"/>
      </xdr:nvSpPr>
      <xdr:spPr>
        <a:xfrm>
          <a:off x="14325111" y="63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159482</xdr:rowOff>
    </xdr:from>
    <xdr:to>
      <xdr:col>20</xdr:col>
      <xdr:colOff>9525</xdr:colOff>
      <xdr:row>39</xdr:row>
      <xdr:rowOff>89632</xdr:rowOff>
    </xdr:to>
    <xdr:sp macro="" textlink="">
      <xdr:nvSpPr>
        <xdr:cNvPr id="519" name="円/楕円 518"/>
        <xdr:cNvSpPr/>
      </xdr:nvSpPr>
      <xdr:spPr>
        <a:xfrm>
          <a:off x="13652500" y="66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106159</xdr:rowOff>
    </xdr:from>
    <xdr:ext cx="534377" cy="259045"/>
    <xdr:sp macro="" textlink="">
      <xdr:nvSpPr>
        <xdr:cNvPr id="520" name="テキスト ボックス 519"/>
        <xdr:cNvSpPr txBox="1"/>
      </xdr:nvSpPr>
      <xdr:spPr>
        <a:xfrm>
          <a:off x="13436111" y="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3299</xdr:rowOff>
    </xdr:from>
    <xdr:to>
      <xdr:col>18</xdr:col>
      <xdr:colOff>492125</xdr:colOff>
      <xdr:row>39</xdr:row>
      <xdr:rowOff>104899</xdr:rowOff>
    </xdr:to>
    <xdr:sp macro="" textlink="">
      <xdr:nvSpPr>
        <xdr:cNvPr id="521" name="円/楕円 520"/>
        <xdr:cNvSpPr/>
      </xdr:nvSpPr>
      <xdr:spPr>
        <a:xfrm>
          <a:off x="12763500" y="6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121426</xdr:rowOff>
    </xdr:from>
    <xdr:ext cx="534377" cy="259045"/>
    <xdr:sp macro="" textlink="">
      <xdr:nvSpPr>
        <xdr:cNvPr id="522" name="テキスト ボックス 521"/>
        <xdr:cNvSpPr txBox="1"/>
      </xdr:nvSpPr>
      <xdr:spPr>
        <a:xfrm>
          <a:off x="12547111" y="64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68980</xdr:rowOff>
    </xdr:from>
    <xdr:to>
      <xdr:col>23</xdr:col>
      <xdr:colOff>517525</xdr:colOff>
      <xdr:row>78</xdr:row>
      <xdr:rowOff>71464</xdr:rowOff>
    </xdr:to>
    <xdr:cxnSp macro="">
      <xdr:nvCxnSpPr>
        <xdr:cNvPr id="610" name="直線コネクタ 609"/>
        <xdr:cNvCxnSpPr/>
      </xdr:nvCxnSpPr>
      <xdr:spPr>
        <a:xfrm>
          <a:off x="15481300" y="13442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65937</xdr:rowOff>
    </xdr:from>
    <xdr:to>
      <xdr:col>22</xdr:col>
      <xdr:colOff>365125</xdr:colOff>
      <xdr:row>78</xdr:row>
      <xdr:rowOff>68980</xdr:rowOff>
    </xdr:to>
    <xdr:cxnSp macro="">
      <xdr:nvCxnSpPr>
        <xdr:cNvPr id="613" name="直線コネクタ 612"/>
        <xdr:cNvCxnSpPr/>
      </xdr:nvCxnSpPr>
      <xdr:spPr>
        <a:xfrm>
          <a:off x="14592300" y="13439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47298</xdr:rowOff>
    </xdr:from>
    <xdr:to>
      <xdr:col>21</xdr:col>
      <xdr:colOff>161925</xdr:colOff>
      <xdr:row>78</xdr:row>
      <xdr:rowOff>65937</xdr:rowOff>
    </xdr:to>
    <xdr:cxnSp macro="">
      <xdr:nvCxnSpPr>
        <xdr:cNvPr id="616" name="直線コネクタ 615"/>
        <xdr:cNvCxnSpPr/>
      </xdr:nvCxnSpPr>
      <xdr:spPr>
        <a:xfrm>
          <a:off x="13703300" y="13420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46321</xdr:rowOff>
    </xdr:from>
    <xdr:to>
      <xdr:col>19</xdr:col>
      <xdr:colOff>644525</xdr:colOff>
      <xdr:row>78</xdr:row>
      <xdr:rowOff>47298</xdr:rowOff>
    </xdr:to>
    <xdr:cxnSp macro="">
      <xdr:nvCxnSpPr>
        <xdr:cNvPr id="619" name="直線コネクタ 618"/>
        <xdr:cNvCxnSpPr/>
      </xdr:nvCxnSpPr>
      <xdr:spPr>
        <a:xfrm>
          <a:off x="12814300" y="13419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20664</xdr:rowOff>
    </xdr:from>
    <xdr:to>
      <xdr:col>23</xdr:col>
      <xdr:colOff>568325</xdr:colOff>
      <xdr:row>78</xdr:row>
      <xdr:rowOff>122264</xdr:rowOff>
    </xdr:to>
    <xdr:sp macro="" textlink="">
      <xdr:nvSpPr>
        <xdr:cNvPr id="629" name="円/楕円 628"/>
        <xdr:cNvSpPr/>
      </xdr:nvSpPr>
      <xdr:spPr>
        <a:xfrm>
          <a:off x="16268700" y="13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170541</xdr:rowOff>
    </xdr:from>
    <xdr:ext cx="599010" cy="259045"/>
    <xdr:sp macro="" textlink="">
      <xdr:nvSpPr>
        <xdr:cNvPr id="630" name="公債費該当値テキスト"/>
        <xdr:cNvSpPr txBox="1"/>
      </xdr:nvSpPr>
      <xdr:spPr>
        <a:xfrm>
          <a:off x="16370300" y="133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18180</xdr:rowOff>
    </xdr:from>
    <xdr:to>
      <xdr:col>22</xdr:col>
      <xdr:colOff>415925</xdr:colOff>
      <xdr:row>78</xdr:row>
      <xdr:rowOff>119780</xdr:rowOff>
    </xdr:to>
    <xdr:sp macro="" textlink="">
      <xdr:nvSpPr>
        <xdr:cNvPr id="631" name="円/楕円 630"/>
        <xdr:cNvSpPr/>
      </xdr:nvSpPr>
      <xdr:spPr>
        <a:xfrm>
          <a:off x="15430500" y="13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136307</xdr:rowOff>
    </xdr:from>
    <xdr:ext cx="599010" cy="259045"/>
    <xdr:sp macro="" textlink="">
      <xdr:nvSpPr>
        <xdr:cNvPr id="632" name="テキスト ボックス 631"/>
        <xdr:cNvSpPr txBox="1"/>
      </xdr:nvSpPr>
      <xdr:spPr>
        <a:xfrm>
          <a:off x="15181794" y="131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15137</xdr:rowOff>
    </xdr:from>
    <xdr:to>
      <xdr:col>21</xdr:col>
      <xdr:colOff>212725</xdr:colOff>
      <xdr:row>78</xdr:row>
      <xdr:rowOff>116737</xdr:rowOff>
    </xdr:to>
    <xdr:sp macro="" textlink="">
      <xdr:nvSpPr>
        <xdr:cNvPr id="633" name="円/楕円 632"/>
        <xdr:cNvSpPr/>
      </xdr:nvSpPr>
      <xdr:spPr>
        <a:xfrm>
          <a:off x="14541500" y="13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107864</xdr:rowOff>
    </xdr:from>
    <xdr:ext cx="599010" cy="259045"/>
    <xdr:sp macro="" textlink="">
      <xdr:nvSpPr>
        <xdr:cNvPr id="634" name="テキスト ボックス 633"/>
        <xdr:cNvSpPr txBox="1"/>
      </xdr:nvSpPr>
      <xdr:spPr>
        <a:xfrm>
          <a:off x="14292794" y="134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167948</xdr:rowOff>
    </xdr:from>
    <xdr:to>
      <xdr:col>20</xdr:col>
      <xdr:colOff>9525</xdr:colOff>
      <xdr:row>78</xdr:row>
      <xdr:rowOff>98098</xdr:rowOff>
    </xdr:to>
    <xdr:sp macro="" textlink="">
      <xdr:nvSpPr>
        <xdr:cNvPr id="635" name="円/楕円 634"/>
        <xdr:cNvSpPr/>
      </xdr:nvSpPr>
      <xdr:spPr>
        <a:xfrm>
          <a:off x="13652500" y="133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89225</xdr:rowOff>
    </xdr:from>
    <xdr:ext cx="599010" cy="259045"/>
    <xdr:sp macro="" textlink="">
      <xdr:nvSpPr>
        <xdr:cNvPr id="636" name="テキスト ボックス 635"/>
        <xdr:cNvSpPr txBox="1"/>
      </xdr:nvSpPr>
      <xdr:spPr>
        <a:xfrm>
          <a:off x="13403794" y="13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166971</xdr:rowOff>
    </xdr:from>
    <xdr:to>
      <xdr:col>18</xdr:col>
      <xdr:colOff>492125</xdr:colOff>
      <xdr:row>78</xdr:row>
      <xdr:rowOff>97121</xdr:rowOff>
    </xdr:to>
    <xdr:sp macro="" textlink="">
      <xdr:nvSpPr>
        <xdr:cNvPr id="637" name="円/楕円 636"/>
        <xdr:cNvSpPr/>
      </xdr:nvSpPr>
      <xdr:spPr>
        <a:xfrm>
          <a:off x="12763500" y="133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88248</xdr:rowOff>
    </xdr:from>
    <xdr:ext cx="599010" cy="259045"/>
    <xdr:sp macro="" textlink="">
      <xdr:nvSpPr>
        <xdr:cNvPr id="638" name="テキスト ボックス 637"/>
        <xdr:cNvSpPr txBox="1"/>
      </xdr:nvSpPr>
      <xdr:spPr>
        <a:xfrm>
          <a:off x="12514794" y="1346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67286</xdr:rowOff>
    </xdr:from>
    <xdr:to>
      <xdr:col>23</xdr:col>
      <xdr:colOff>517525</xdr:colOff>
      <xdr:row>98</xdr:row>
      <xdr:rowOff>97994</xdr:rowOff>
    </xdr:to>
    <xdr:cxnSp macro="">
      <xdr:nvCxnSpPr>
        <xdr:cNvPr id="667" name="直線コネクタ 666"/>
        <xdr:cNvCxnSpPr/>
      </xdr:nvCxnSpPr>
      <xdr:spPr>
        <a:xfrm>
          <a:off x="15481300" y="1686938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67286</xdr:rowOff>
    </xdr:from>
    <xdr:to>
      <xdr:col>22</xdr:col>
      <xdr:colOff>365125</xdr:colOff>
      <xdr:row>98</xdr:row>
      <xdr:rowOff>149871</xdr:rowOff>
    </xdr:to>
    <xdr:cxnSp macro="">
      <xdr:nvCxnSpPr>
        <xdr:cNvPr id="670" name="直線コネクタ 669"/>
        <xdr:cNvCxnSpPr/>
      </xdr:nvCxnSpPr>
      <xdr:spPr>
        <a:xfrm flipV="1">
          <a:off x="14592300" y="16869386"/>
          <a:ext cx="889000" cy="8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149871</xdr:rowOff>
    </xdr:from>
    <xdr:to>
      <xdr:col>21</xdr:col>
      <xdr:colOff>161925</xdr:colOff>
      <xdr:row>99</xdr:row>
      <xdr:rowOff>4668</xdr:rowOff>
    </xdr:to>
    <xdr:cxnSp macro="">
      <xdr:nvCxnSpPr>
        <xdr:cNvPr id="673" name="直線コネクタ 672"/>
        <xdr:cNvCxnSpPr/>
      </xdr:nvCxnSpPr>
      <xdr:spPr>
        <a:xfrm flipV="1">
          <a:off x="13703300" y="16951971"/>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103449</xdr:rowOff>
    </xdr:from>
    <xdr:to>
      <xdr:col>19</xdr:col>
      <xdr:colOff>644525</xdr:colOff>
      <xdr:row>99</xdr:row>
      <xdr:rowOff>4668</xdr:rowOff>
    </xdr:to>
    <xdr:cxnSp macro="">
      <xdr:nvCxnSpPr>
        <xdr:cNvPr id="676" name="直線コネクタ 675"/>
        <xdr:cNvCxnSpPr/>
      </xdr:nvCxnSpPr>
      <xdr:spPr>
        <a:xfrm>
          <a:off x="12814300" y="16905549"/>
          <a:ext cx="889000" cy="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47194</xdr:rowOff>
    </xdr:from>
    <xdr:to>
      <xdr:col>23</xdr:col>
      <xdr:colOff>568325</xdr:colOff>
      <xdr:row>98</xdr:row>
      <xdr:rowOff>148794</xdr:rowOff>
    </xdr:to>
    <xdr:sp macro="" textlink="">
      <xdr:nvSpPr>
        <xdr:cNvPr id="686" name="円/楕円 685"/>
        <xdr:cNvSpPr/>
      </xdr:nvSpPr>
      <xdr:spPr>
        <a:xfrm>
          <a:off x="162687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6571</xdr:rowOff>
    </xdr:from>
    <xdr:ext cx="534377" cy="259045"/>
    <xdr:sp macro="" textlink="">
      <xdr:nvSpPr>
        <xdr:cNvPr id="687" name="積立金該当値テキスト"/>
        <xdr:cNvSpPr txBox="1"/>
      </xdr:nvSpPr>
      <xdr:spPr>
        <a:xfrm>
          <a:off x="16370300" y="166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16486</xdr:rowOff>
    </xdr:from>
    <xdr:to>
      <xdr:col>22</xdr:col>
      <xdr:colOff>415925</xdr:colOff>
      <xdr:row>98</xdr:row>
      <xdr:rowOff>118086</xdr:rowOff>
    </xdr:to>
    <xdr:sp macro="" textlink="">
      <xdr:nvSpPr>
        <xdr:cNvPr id="688" name="円/楕円 687"/>
        <xdr:cNvSpPr/>
      </xdr:nvSpPr>
      <xdr:spPr>
        <a:xfrm>
          <a:off x="15430500" y="168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109213</xdr:rowOff>
    </xdr:from>
    <xdr:ext cx="599010" cy="259045"/>
    <xdr:sp macro="" textlink="">
      <xdr:nvSpPr>
        <xdr:cNvPr id="689" name="テキスト ボックス 688"/>
        <xdr:cNvSpPr txBox="1"/>
      </xdr:nvSpPr>
      <xdr:spPr>
        <a:xfrm>
          <a:off x="15181794" y="1691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99071</xdr:rowOff>
    </xdr:from>
    <xdr:to>
      <xdr:col>21</xdr:col>
      <xdr:colOff>212725</xdr:colOff>
      <xdr:row>99</xdr:row>
      <xdr:rowOff>29221</xdr:rowOff>
    </xdr:to>
    <xdr:sp macro="" textlink="">
      <xdr:nvSpPr>
        <xdr:cNvPr id="690" name="円/楕円 689"/>
        <xdr:cNvSpPr/>
      </xdr:nvSpPr>
      <xdr:spPr>
        <a:xfrm>
          <a:off x="14541500" y="169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20348</xdr:rowOff>
    </xdr:from>
    <xdr:ext cx="534377" cy="259045"/>
    <xdr:sp macro="" textlink="">
      <xdr:nvSpPr>
        <xdr:cNvPr id="691" name="テキスト ボックス 690"/>
        <xdr:cNvSpPr txBox="1"/>
      </xdr:nvSpPr>
      <xdr:spPr>
        <a:xfrm>
          <a:off x="14325111" y="169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125318</xdr:rowOff>
    </xdr:from>
    <xdr:to>
      <xdr:col>20</xdr:col>
      <xdr:colOff>9525</xdr:colOff>
      <xdr:row>99</xdr:row>
      <xdr:rowOff>55468</xdr:rowOff>
    </xdr:to>
    <xdr:sp macro="" textlink="">
      <xdr:nvSpPr>
        <xdr:cNvPr id="692" name="円/楕円 691"/>
        <xdr:cNvSpPr/>
      </xdr:nvSpPr>
      <xdr:spPr>
        <a:xfrm>
          <a:off x="13652500" y="169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46595</xdr:rowOff>
    </xdr:from>
    <xdr:ext cx="534377" cy="259045"/>
    <xdr:sp macro="" textlink="">
      <xdr:nvSpPr>
        <xdr:cNvPr id="693" name="テキスト ボックス 692"/>
        <xdr:cNvSpPr txBox="1"/>
      </xdr:nvSpPr>
      <xdr:spPr>
        <a:xfrm>
          <a:off x="13436111" y="170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52649</xdr:rowOff>
    </xdr:from>
    <xdr:to>
      <xdr:col>18</xdr:col>
      <xdr:colOff>492125</xdr:colOff>
      <xdr:row>98</xdr:row>
      <xdr:rowOff>154249</xdr:rowOff>
    </xdr:to>
    <xdr:sp macro="" textlink="">
      <xdr:nvSpPr>
        <xdr:cNvPr id="694" name="円/楕円 693"/>
        <xdr:cNvSpPr/>
      </xdr:nvSpPr>
      <xdr:spPr>
        <a:xfrm>
          <a:off x="12763500" y="16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145376</xdr:rowOff>
    </xdr:from>
    <xdr:ext cx="534377" cy="259045"/>
    <xdr:sp macro="" textlink="">
      <xdr:nvSpPr>
        <xdr:cNvPr id="695" name="テキスト ボックス 694"/>
        <xdr:cNvSpPr txBox="1"/>
      </xdr:nvSpPr>
      <xdr:spPr>
        <a:xfrm>
          <a:off x="12547111" y="16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127858</xdr:rowOff>
    </xdr:from>
    <xdr:to>
      <xdr:col>32</xdr:col>
      <xdr:colOff>187325</xdr:colOff>
      <xdr:row>38</xdr:row>
      <xdr:rowOff>28784</xdr:rowOff>
    </xdr:to>
    <xdr:cxnSp macro="">
      <xdr:nvCxnSpPr>
        <xdr:cNvPr id="722" name="直線コネクタ 721"/>
        <xdr:cNvCxnSpPr/>
      </xdr:nvCxnSpPr>
      <xdr:spPr>
        <a:xfrm flipV="1">
          <a:off x="21323300" y="647150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28784</xdr:rowOff>
    </xdr:from>
    <xdr:to>
      <xdr:col>31</xdr:col>
      <xdr:colOff>34925</xdr:colOff>
      <xdr:row>38</xdr:row>
      <xdr:rowOff>139700</xdr:rowOff>
    </xdr:to>
    <xdr:cxnSp macro="">
      <xdr:nvCxnSpPr>
        <xdr:cNvPr id="725" name="直線コネクタ 724"/>
        <xdr:cNvCxnSpPr/>
      </xdr:nvCxnSpPr>
      <xdr:spPr>
        <a:xfrm flipV="1">
          <a:off x="20434300" y="6543884"/>
          <a:ext cx="889000" cy="1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7" name="テキスト ボックス 726"/>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77058</xdr:rowOff>
    </xdr:from>
    <xdr:to>
      <xdr:col>32</xdr:col>
      <xdr:colOff>238125</xdr:colOff>
      <xdr:row>38</xdr:row>
      <xdr:rowOff>7209</xdr:rowOff>
    </xdr:to>
    <xdr:sp macro="" textlink="">
      <xdr:nvSpPr>
        <xdr:cNvPr id="741" name="円/楕円 740"/>
        <xdr:cNvSpPr/>
      </xdr:nvSpPr>
      <xdr:spPr>
        <a:xfrm>
          <a:off x="221107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99935</xdr:rowOff>
    </xdr:from>
    <xdr:ext cx="469744" cy="259045"/>
    <xdr:sp macro="" textlink="">
      <xdr:nvSpPr>
        <xdr:cNvPr id="742" name="投資及び出資金該当値テキスト"/>
        <xdr:cNvSpPr txBox="1"/>
      </xdr:nvSpPr>
      <xdr:spPr>
        <a:xfrm>
          <a:off x="22212300" y="62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149433</xdr:rowOff>
    </xdr:from>
    <xdr:to>
      <xdr:col>31</xdr:col>
      <xdr:colOff>85725</xdr:colOff>
      <xdr:row>38</xdr:row>
      <xdr:rowOff>79583</xdr:rowOff>
    </xdr:to>
    <xdr:sp macro="" textlink="">
      <xdr:nvSpPr>
        <xdr:cNvPr id="743" name="円/楕円 742"/>
        <xdr:cNvSpPr/>
      </xdr:nvSpPr>
      <xdr:spPr>
        <a:xfrm>
          <a:off x="21272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96110</xdr:rowOff>
    </xdr:from>
    <xdr:ext cx="469744" cy="259045"/>
    <xdr:sp macro="" textlink="">
      <xdr:nvSpPr>
        <xdr:cNvPr id="744" name="テキスト ボックス 743"/>
        <xdr:cNvSpPr txBox="1"/>
      </xdr:nvSpPr>
      <xdr:spPr>
        <a:xfrm>
          <a:off x="21088427" y="62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100377</xdr:rowOff>
    </xdr:from>
    <xdr:to>
      <xdr:col>32</xdr:col>
      <xdr:colOff>187325</xdr:colOff>
      <xdr:row>58</xdr:row>
      <xdr:rowOff>157157</xdr:rowOff>
    </xdr:to>
    <xdr:cxnSp macro="">
      <xdr:nvCxnSpPr>
        <xdr:cNvPr id="779" name="直線コネクタ 778"/>
        <xdr:cNvCxnSpPr/>
      </xdr:nvCxnSpPr>
      <xdr:spPr>
        <a:xfrm>
          <a:off x="21323300" y="10044477"/>
          <a:ext cx="838200" cy="5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100377</xdr:rowOff>
    </xdr:from>
    <xdr:to>
      <xdr:col>31</xdr:col>
      <xdr:colOff>34925</xdr:colOff>
      <xdr:row>58</xdr:row>
      <xdr:rowOff>103010</xdr:rowOff>
    </xdr:to>
    <xdr:cxnSp macro="">
      <xdr:nvCxnSpPr>
        <xdr:cNvPr id="782" name="直線コネクタ 781"/>
        <xdr:cNvCxnSpPr/>
      </xdr:nvCxnSpPr>
      <xdr:spPr>
        <a:xfrm flipV="1">
          <a:off x="20434300" y="10044477"/>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103010</xdr:rowOff>
    </xdr:from>
    <xdr:to>
      <xdr:col>29</xdr:col>
      <xdr:colOff>517525</xdr:colOff>
      <xdr:row>58</xdr:row>
      <xdr:rowOff>106134</xdr:rowOff>
    </xdr:to>
    <xdr:cxnSp macro="">
      <xdr:nvCxnSpPr>
        <xdr:cNvPr id="785" name="直線コネクタ 784"/>
        <xdr:cNvCxnSpPr/>
      </xdr:nvCxnSpPr>
      <xdr:spPr>
        <a:xfrm flipV="1">
          <a:off x="19545300" y="1004711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106134</xdr:rowOff>
    </xdr:from>
    <xdr:to>
      <xdr:col>28</xdr:col>
      <xdr:colOff>314325</xdr:colOff>
      <xdr:row>58</xdr:row>
      <xdr:rowOff>108907</xdr:rowOff>
    </xdr:to>
    <xdr:cxnSp macro="">
      <xdr:nvCxnSpPr>
        <xdr:cNvPr id="788" name="直線コネクタ 787"/>
        <xdr:cNvCxnSpPr/>
      </xdr:nvCxnSpPr>
      <xdr:spPr>
        <a:xfrm flipV="1">
          <a:off x="18656300" y="10050234"/>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106357</xdr:rowOff>
    </xdr:from>
    <xdr:to>
      <xdr:col>32</xdr:col>
      <xdr:colOff>238125</xdr:colOff>
      <xdr:row>59</xdr:row>
      <xdr:rowOff>36507</xdr:rowOff>
    </xdr:to>
    <xdr:sp macro="" textlink="">
      <xdr:nvSpPr>
        <xdr:cNvPr id="798" name="円/楕円 797"/>
        <xdr:cNvSpPr/>
      </xdr:nvSpPr>
      <xdr:spPr>
        <a:xfrm>
          <a:off x="22110700" y="100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65734</xdr:rowOff>
    </xdr:from>
    <xdr:ext cx="534377" cy="259045"/>
    <xdr:sp macro="" textlink="">
      <xdr:nvSpPr>
        <xdr:cNvPr id="799" name="貸付金該当値テキスト"/>
        <xdr:cNvSpPr txBox="1"/>
      </xdr:nvSpPr>
      <xdr:spPr>
        <a:xfrm>
          <a:off x="22212300" y="98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49577</xdr:rowOff>
    </xdr:from>
    <xdr:to>
      <xdr:col>31</xdr:col>
      <xdr:colOff>85725</xdr:colOff>
      <xdr:row>58</xdr:row>
      <xdr:rowOff>151177</xdr:rowOff>
    </xdr:to>
    <xdr:sp macro="" textlink="">
      <xdr:nvSpPr>
        <xdr:cNvPr id="800" name="円/楕円 799"/>
        <xdr:cNvSpPr/>
      </xdr:nvSpPr>
      <xdr:spPr>
        <a:xfrm>
          <a:off x="21272500" y="99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167704</xdr:rowOff>
    </xdr:from>
    <xdr:ext cx="534377" cy="259045"/>
    <xdr:sp macro="" textlink="">
      <xdr:nvSpPr>
        <xdr:cNvPr id="801" name="テキスト ボックス 800"/>
        <xdr:cNvSpPr txBox="1"/>
      </xdr:nvSpPr>
      <xdr:spPr>
        <a:xfrm>
          <a:off x="21056111" y="97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52210</xdr:rowOff>
    </xdr:from>
    <xdr:to>
      <xdr:col>29</xdr:col>
      <xdr:colOff>568325</xdr:colOff>
      <xdr:row>58</xdr:row>
      <xdr:rowOff>153810</xdr:rowOff>
    </xdr:to>
    <xdr:sp macro="" textlink="">
      <xdr:nvSpPr>
        <xdr:cNvPr id="802" name="円/楕円 801"/>
        <xdr:cNvSpPr/>
      </xdr:nvSpPr>
      <xdr:spPr>
        <a:xfrm>
          <a:off x="20383500" y="99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170337</xdr:rowOff>
    </xdr:from>
    <xdr:ext cx="534377" cy="259045"/>
    <xdr:sp macro="" textlink="">
      <xdr:nvSpPr>
        <xdr:cNvPr id="803" name="テキスト ボックス 802"/>
        <xdr:cNvSpPr txBox="1"/>
      </xdr:nvSpPr>
      <xdr:spPr>
        <a:xfrm>
          <a:off x="20167111" y="97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55334</xdr:rowOff>
    </xdr:from>
    <xdr:to>
      <xdr:col>28</xdr:col>
      <xdr:colOff>365125</xdr:colOff>
      <xdr:row>58</xdr:row>
      <xdr:rowOff>156934</xdr:rowOff>
    </xdr:to>
    <xdr:sp macro="" textlink="">
      <xdr:nvSpPr>
        <xdr:cNvPr id="804" name="円/楕円 803"/>
        <xdr:cNvSpPr/>
      </xdr:nvSpPr>
      <xdr:spPr>
        <a:xfrm>
          <a:off x="19494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2011</xdr:rowOff>
    </xdr:from>
    <xdr:ext cx="534377" cy="259045"/>
    <xdr:sp macro="" textlink="">
      <xdr:nvSpPr>
        <xdr:cNvPr id="805" name="テキスト ボックス 804"/>
        <xdr:cNvSpPr txBox="1"/>
      </xdr:nvSpPr>
      <xdr:spPr>
        <a:xfrm>
          <a:off x="19278111" y="97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58107</xdr:rowOff>
    </xdr:from>
    <xdr:to>
      <xdr:col>27</xdr:col>
      <xdr:colOff>161925</xdr:colOff>
      <xdr:row>58</xdr:row>
      <xdr:rowOff>159707</xdr:rowOff>
    </xdr:to>
    <xdr:sp macro="" textlink="">
      <xdr:nvSpPr>
        <xdr:cNvPr id="806" name="円/楕円 805"/>
        <xdr:cNvSpPr/>
      </xdr:nvSpPr>
      <xdr:spPr>
        <a:xfrm>
          <a:off x="18605500" y="100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4784</xdr:rowOff>
    </xdr:from>
    <xdr:ext cx="534377" cy="259045"/>
    <xdr:sp macro="" textlink="">
      <xdr:nvSpPr>
        <xdr:cNvPr id="807" name="テキスト ボックス 806"/>
        <xdr:cNvSpPr txBox="1"/>
      </xdr:nvSpPr>
      <xdr:spPr>
        <a:xfrm>
          <a:off x="18389111" y="97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157682</xdr:rowOff>
    </xdr:from>
    <xdr:to>
      <xdr:col>32</xdr:col>
      <xdr:colOff>187325</xdr:colOff>
      <xdr:row>77</xdr:row>
      <xdr:rowOff>2321</xdr:rowOff>
    </xdr:to>
    <xdr:cxnSp macro="">
      <xdr:nvCxnSpPr>
        <xdr:cNvPr id="834" name="直線コネクタ 833"/>
        <xdr:cNvCxnSpPr/>
      </xdr:nvCxnSpPr>
      <xdr:spPr>
        <a:xfrm flipV="1">
          <a:off x="21323300" y="13187882"/>
          <a:ext cx="8382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2321</xdr:rowOff>
    </xdr:from>
    <xdr:to>
      <xdr:col>31</xdr:col>
      <xdr:colOff>34925</xdr:colOff>
      <xdr:row>77</xdr:row>
      <xdr:rowOff>53581</xdr:rowOff>
    </xdr:to>
    <xdr:cxnSp macro="">
      <xdr:nvCxnSpPr>
        <xdr:cNvPr id="837" name="直線コネクタ 836"/>
        <xdr:cNvCxnSpPr/>
      </xdr:nvCxnSpPr>
      <xdr:spPr>
        <a:xfrm flipV="1">
          <a:off x="20434300" y="13203971"/>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53581</xdr:rowOff>
    </xdr:from>
    <xdr:to>
      <xdr:col>29</xdr:col>
      <xdr:colOff>517525</xdr:colOff>
      <xdr:row>77</xdr:row>
      <xdr:rowOff>58249</xdr:rowOff>
    </xdr:to>
    <xdr:cxnSp macro="">
      <xdr:nvCxnSpPr>
        <xdr:cNvPr id="840" name="直線コネクタ 839"/>
        <xdr:cNvCxnSpPr/>
      </xdr:nvCxnSpPr>
      <xdr:spPr>
        <a:xfrm flipV="1">
          <a:off x="19545300" y="1325523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38410</xdr:rowOff>
    </xdr:from>
    <xdr:to>
      <xdr:col>28</xdr:col>
      <xdr:colOff>314325</xdr:colOff>
      <xdr:row>77</xdr:row>
      <xdr:rowOff>58249</xdr:rowOff>
    </xdr:to>
    <xdr:cxnSp macro="">
      <xdr:nvCxnSpPr>
        <xdr:cNvPr id="843" name="直線コネクタ 842"/>
        <xdr:cNvCxnSpPr/>
      </xdr:nvCxnSpPr>
      <xdr:spPr>
        <a:xfrm>
          <a:off x="18656300" y="13240060"/>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106882</xdr:rowOff>
    </xdr:from>
    <xdr:to>
      <xdr:col>32</xdr:col>
      <xdr:colOff>238125</xdr:colOff>
      <xdr:row>77</xdr:row>
      <xdr:rowOff>37032</xdr:rowOff>
    </xdr:to>
    <xdr:sp macro="" textlink="">
      <xdr:nvSpPr>
        <xdr:cNvPr id="853" name="円/楕円 852"/>
        <xdr:cNvSpPr/>
      </xdr:nvSpPr>
      <xdr:spPr>
        <a:xfrm>
          <a:off x="22110700" y="131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129759</xdr:rowOff>
    </xdr:from>
    <xdr:ext cx="599010" cy="259045"/>
    <xdr:sp macro="" textlink="">
      <xdr:nvSpPr>
        <xdr:cNvPr id="854" name="繰出金該当値テキスト"/>
        <xdr:cNvSpPr txBox="1"/>
      </xdr:nvSpPr>
      <xdr:spPr>
        <a:xfrm>
          <a:off x="22212300" y="129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122971</xdr:rowOff>
    </xdr:from>
    <xdr:to>
      <xdr:col>31</xdr:col>
      <xdr:colOff>85725</xdr:colOff>
      <xdr:row>77</xdr:row>
      <xdr:rowOff>53121</xdr:rowOff>
    </xdr:to>
    <xdr:sp macro="" textlink="">
      <xdr:nvSpPr>
        <xdr:cNvPr id="855" name="円/楕円 854"/>
        <xdr:cNvSpPr/>
      </xdr:nvSpPr>
      <xdr:spPr>
        <a:xfrm>
          <a:off x="21272500" y="131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69648</xdr:rowOff>
    </xdr:from>
    <xdr:ext cx="599010" cy="259045"/>
    <xdr:sp macro="" textlink="">
      <xdr:nvSpPr>
        <xdr:cNvPr id="856" name="テキスト ボックス 855"/>
        <xdr:cNvSpPr txBox="1"/>
      </xdr:nvSpPr>
      <xdr:spPr>
        <a:xfrm>
          <a:off x="21023794" y="129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2781</xdr:rowOff>
    </xdr:from>
    <xdr:to>
      <xdr:col>29</xdr:col>
      <xdr:colOff>568325</xdr:colOff>
      <xdr:row>77</xdr:row>
      <xdr:rowOff>104381</xdr:rowOff>
    </xdr:to>
    <xdr:sp macro="" textlink="">
      <xdr:nvSpPr>
        <xdr:cNvPr id="857" name="円/楕円 856"/>
        <xdr:cNvSpPr/>
      </xdr:nvSpPr>
      <xdr:spPr>
        <a:xfrm>
          <a:off x="20383500" y="132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95508</xdr:rowOff>
    </xdr:from>
    <xdr:ext cx="599010" cy="259045"/>
    <xdr:sp macro="" textlink="">
      <xdr:nvSpPr>
        <xdr:cNvPr id="858" name="テキスト ボックス 857"/>
        <xdr:cNvSpPr txBox="1"/>
      </xdr:nvSpPr>
      <xdr:spPr>
        <a:xfrm>
          <a:off x="20134794" y="132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7449</xdr:rowOff>
    </xdr:from>
    <xdr:to>
      <xdr:col>28</xdr:col>
      <xdr:colOff>365125</xdr:colOff>
      <xdr:row>77</xdr:row>
      <xdr:rowOff>109049</xdr:rowOff>
    </xdr:to>
    <xdr:sp macro="" textlink="">
      <xdr:nvSpPr>
        <xdr:cNvPr id="859" name="円/楕円 858"/>
        <xdr:cNvSpPr/>
      </xdr:nvSpPr>
      <xdr:spPr>
        <a:xfrm>
          <a:off x="19494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100176</xdr:rowOff>
    </xdr:from>
    <xdr:ext cx="599010" cy="259045"/>
    <xdr:sp macro="" textlink="">
      <xdr:nvSpPr>
        <xdr:cNvPr id="860" name="テキスト ボックス 859"/>
        <xdr:cNvSpPr txBox="1"/>
      </xdr:nvSpPr>
      <xdr:spPr>
        <a:xfrm>
          <a:off x="19245794" y="133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159060</xdr:rowOff>
    </xdr:from>
    <xdr:to>
      <xdr:col>27</xdr:col>
      <xdr:colOff>161925</xdr:colOff>
      <xdr:row>77</xdr:row>
      <xdr:rowOff>89210</xdr:rowOff>
    </xdr:to>
    <xdr:sp macro="" textlink="">
      <xdr:nvSpPr>
        <xdr:cNvPr id="861" name="円/楕円 860"/>
        <xdr:cNvSpPr/>
      </xdr:nvSpPr>
      <xdr:spPr>
        <a:xfrm>
          <a:off x="18605500" y="131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80337</xdr:rowOff>
    </xdr:from>
    <xdr:ext cx="599010" cy="259045"/>
    <xdr:sp macro="" textlink="">
      <xdr:nvSpPr>
        <xdr:cNvPr id="862" name="テキスト ボックス 861"/>
        <xdr:cNvSpPr txBox="1"/>
      </xdr:nvSpPr>
      <xdr:spPr>
        <a:xfrm>
          <a:off x="18356794" y="1328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主な構成項目である人件費は、住民一人当たり</a:t>
          </a:r>
          <a:r>
            <a:rPr kumimoji="1" lang="en-US" altLang="ja-JP" sz="1300">
              <a:latin typeface="ＭＳ Ｐゴシック"/>
            </a:rPr>
            <a:t>248,134</a:t>
          </a:r>
          <a:r>
            <a:rPr kumimoji="1" lang="ja-JP" altLang="en-US" sz="1300">
              <a:latin typeface="ＭＳ Ｐゴシック"/>
            </a:rPr>
            <a:t>円であり、人口減少の影響を受け年々増加傾向にある。類似団体平均と比較すると住民一人当たり人件費は</a:t>
          </a:r>
          <a:r>
            <a:rPr kumimoji="1" lang="en-US" altLang="ja-JP" sz="1300">
              <a:latin typeface="ＭＳ Ｐゴシック"/>
            </a:rPr>
            <a:t>33,306</a:t>
          </a:r>
          <a:r>
            <a:rPr kumimoji="1" lang="ja-JP" altLang="en-US" sz="1300">
              <a:latin typeface="ＭＳ Ｐゴシック"/>
            </a:rPr>
            <a:t>円高くなっている。これは人口に対し面積も広く、消防署や支所も設置しているためこのように高い水準となっている。</a:t>
          </a:r>
        </a:p>
        <a:p>
          <a:r>
            <a:rPr kumimoji="1" lang="ja-JP" altLang="en-US" sz="1300">
              <a:latin typeface="ＭＳ Ｐゴシック"/>
            </a:rPr>
            <a:t>貸付金は住民一人当たり</a:t>
          </a:r>
          <a:r>
            <a:rPr kumimoji="1" lang="en-US" altLang="ja-JP" sz="1300">
              <a:latin typeface="ＭＳ Ｐゴシック"/>
            </a:rPr>
            <a:t>15,418</a:t>
          </a:r>
          <a:r>
            <a:rPr kumimoji="1" lang="ja-JP" altLang="en-US" sz="1300">
              <a:latin typeface="ＭＳ Ｐゴシック"/>
            </a:rPr>
            <a:t>円と類似団体平均と比較して高い水準となっているが、平成</a:t>
          </a:r>
          <a:r>
            <a:rPr kumimoji="1" lang="en-US" altLang="ja-JP" sz="1300">
              <a:latin typeface="ＭＳ Ｐゴシック"/>
            </a:rPr>
            <a:t>28</a:t>
          </a:r>
          <a:r>
            <a:rPr kumimoji="1" lang="ja-JP" altLang="en-US" sz="1300">
              <a:latin typeface="ＭＳ Ｐゴシック"/>
            </a:rPr>
            <a:t>年度は中小企業振興資金預託金を</a:t>
          </a:r>
          <a:r>
            <a:rPr kumimoji="1" lang="en-US" altLang="ja-JP" sz="1300">
              <a:latin typeface="ＭＳ Ｐゴシック"/>
            </a:rPr>
            <a:t>100,000</a:t>
          </a:r>
          <a:r>
            <a:rPr kumimoji="1" lang="ja-JP" altLang="en-US" sz="1300">
              <a:latin typeface="ＭＳ Ｐゴシック"/>
            </a:rPr>
            <a:t>千円から</a:t>
          </a:r>
          <a:r>
            <a:rPr kumimoji="1" lang="en-US" altLang="ja-JP" sz="1300">
              <a:latin typeface="ＭＳ Ｐゴシック"/>
            </a:rPr>
            <a:t>50,000</a:t>
          </a:r>
          <a:r>
            <a:rPr kumimoji="1" lang="ja-JP" altLang="en-US" sz="1300">
              <a:latin typeface="ＭＳ Ｐゴシック"/>
            </a:rPr>
            <a:t>千円に減額したため、貸付金は大幅に減額した。</a:t>
          </a:r>
        </a:p>
        <a:p>
          <a:r>
            <a:rPr kumimoji="1" lang="ja-JP" altLang="en-US" sz="1300">
              <a:latin typeface="ＭＳ Ｐゴシック"/>
            </a:rPr>
            <a:t>繰出金は住民一人当たり</a:t>
          </a:r>
          <a:r>
            <a:rPr kumimoji="1" lang="en-US" altLang="ja-JP" sz="1300">
              <a:latin typeface="ＭＳ Ｐゴシック"/>
            </a:rPr>
            <a:t>142,134</a:t>
          </a:r>
          <a:r>
            <a:rPr kumimoji="1" lang="ja-JP" altLang="en-US" sz="1300">
              <a:latin typeface="ＭＳ Ｐゴシック"/>
            </a:rPr>
            <a:t>円と類似団体平均と比較して高い水準となっているが、高野山診療所、富貴診療所の２つの診療所会計に加え、下水道会計への繰出金があることが要因である。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153924</xdr:rowOff>
    </xdr:from>
    <xdr:to>
      <xdr:col>6</xdr:col>
      <xdr:colOff>511175</xdr:colOff>
      <xdr:row>38</xdr:row>
      <xdr:rowOff>4725</xdr:rowOff>
    </xdr:to>
    <xdr:cxnSp macro="">
      <xdr:nvCxnSpPr>
        <xdr:cNvPr id="60" name="直線コネクタ 59"/>
        <xdr:cNvCxnSpPr/>
      </xdr:nvCxnSpPr>
      <xdr:spPr>
        <a:xfrm>
          <a:off x="3797300" y="649757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153924</xdr:rowOff>
    </xdr:from>
    <xdr:to>
      <xdr:col>5</xdr:col>
      <xdr:colOff>358775</xdr:colOff>
      <xdr:row>37</xdr:row>
      <xdr:rowOff>156642</xdr:rowOff>
    </xdr:to>
    <xdr:cxnSp macro="">
      <xdr:nvCxnSpPr>
        <xdr:cNvPr id="63" name="直線コネクタ 62"/>
        <xdr:cNvCxnSpPr/>
      </xdr:nvCxnSpPr>
      <xdr:spPr>
        <a:xfrm flipV="1">
          <a:off x="2908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156540</xdr:rowOff>
    </xdr:from>
    <xdr:to>
      <xdr:col>4</xdr:col>
      <xdr:colOff>155575</xdr:colOff>
      <xdr:row>37</xdr:row>
      <xdr:rowOff>156642</xdr:rowOff>
    </xdr:to>
    <xdr:cxnSp macro="">
      <xdr:nvCxnSpPr>
        <xdr:cNvPr id="66" name="直線コネクタ 65"/>
        <xdr:cNvCxnSpPr/>
      </xdr:nvCxnSpPr>
      <xdr:spPr>
        <a:xfrm>
          <a:off x="2019300" y="650019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154025</xdr:rowOff>
    </xdr:from>
    <xdr:to>
      <xdr:col>2</xdr:col>
      <xdr:colOff>638175</xdr:colOff>
      <xdr:row>37</xdr:row>
      <xdr:rowOff>156540</xdr:rowOff>
    </xdr:to>
    <xdr:cxnSp macro="">
      <xdr:nvCxnSpPr>
        <xdr:cNvPr id="69" name="直線コネクタ 68"/>
        <xdr:cNvCxnSpPr/>
      </xdr:nvCxnSpPr>
      <xdr:spPr>
        <a:xfrm>
          <a:off x="1130300" y="64976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125375</xdr:rowOff>
    </xdr:from>
    <xdr:to>
      <xdr:col>6</xdr:col>
      <xdr:colOff>561975</xdr:colOff>
      <xdr:row>38</xdr:row>
      <xdr:rowOff>55525</xdr:rowOff>
    </xdr:to>
    <xdr:sp macro="" textlink="">
      <xdr:nvSpPr>
        <xdr:cNvPr id="79" name="円/楕円 78"/>
        <xdr:cNvSpPr/>
      </xdr:nvSpPr>
      <xdr:spPr>
        <a:xfrm>
          <a:off x="45847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103124</xdr:rowOff>
    </xdr:from>
    <xdr:to>
      <xdr:col>5</xdr:col>
      <xdr:colOff>409575</xdr:colOff>
      <xdr:row>38</xdr:row>
      <xdr:rowOff>33274</xdr:rowOff>
    </xdr:to>
    <xdr:sp macro="" textlink="">
      <xdr:nvSpPr>
        <xdr:cNvPr id="81" name="円/楕円 80"/>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24401</xdr:rowOff>
    </xdr:from>
    <xdr:ext cx="534377" cy="259045"/>
    <xdr:sp macro="" textlink="">
      <xdr:nvSpPr>
        <xdr:cNvPr id="82" name="テキスト ボックス 81"/>
        <xdr:cNvSpPr txBox="1"/>
      </xdr:nvSpPr>
      <xdr:spPr>
        <a:xfrm>
          <a:off x="3530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105842</xdr:rowOff>
    </xdr:from>
    <xdr:to>
      <xdr:col>4</xdr:col>
      <xdr:colOff>206375</xdr:colOff>
      <xdr:row>38</xdr:row>
      <xdr:rowOff>35992</xdr:rowOff>
    </xdr:to>
    <xdr:sp macro="" textlink="">
      <xdr:nvSpPr>
        <xdr:cNvPr id="83" name="円/楕円 82"/>
        <xdr:cNvSpPr/>
      </xdr:nvSpPr>
      <xdr:spPr>
        <a:xfrm>
          <a:off x="2857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27119</xdr:rowOff>
    </xdr:from>
    <xdr:ext cx="534377" cy="259045"/>
    <xdr:sp macro="" textlink="">
      <xdr:nvSpPr>
        <xdr:cNvPr id="84" name="テキスト ボックス 83"/>
        <xdr:cNvSpPr txBox="1"/>
      </xdr:nvSpPr>
      <xdr:spPr>
        <a:xfrm>
          <a:off x="2641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105740</xdr:rowOff>
    </xdr:from>
    <xdr:to>
      <xdr:col>3</xdr:col>
      <xdr:colOff>3175</xdr:colOff>
      <xdr:row>38</xdr:row>
      <xdr:rowOff>35890</xdr:rowOff>
    </xdr:to>
    <xdr:sp macro="" textlink="">
      <xdr:nvSpPr>
        <xdr:cNvPr id="85" name="円/楕円 84"/>
        <xdr:cNvSpPr/>
      </xdr:nvSpPr>
      <xdr:spPr>
        <a:xfrm>
          <a:off x="1968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27017</xdr:rowOff>
    </xdr:from>
    <xdr:ext cx="534377" cy="259045"/>
    <xdr:sp macro="" textlink="">
      <xdr:nvSpPr>
        <xdr:cNvPr id="86" name="テキスト ボックス 85"/>
        <xdr:cNvSpPr txBox="1"/>
      </xdr:nvSpPr>
      <xdr:spPr>
        <a:xfrm>
          <a:off x="1752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103225</xdr:rowOff>
    </xdr:from>
    <xdr:to>
      <xdr:col>1</xdr:col>
      <xdr:colOff>485775</xdr:colOff>
      <xdr:row>38</xdr:row>
      <xdr:rowOff>33375</xdr:rowOff>
    </xdr:to>
    <xdr:sp macro="" textlink="">
      <xdr:nvSpPr>
        <xdr:cNvPr id="87" name="円/楕円 86"/>
        <xdr:cNvSpPr/>
      </xdr:nvSpPr>
      <xdr:spPr>
        <a:xfrm>
          <a:off x="1079500" y="64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24502</xdr:rowOff>
    </xdr:from>
    <xdr:ext cx="534377" cy="259045"/>
    <xdr:sp macro="" textlink="">
      <xdr:nvSpPr>
        <xdr:cNvPr id="88" name="テキスト ボックス 87"/>
        <xdr:cNvSpPr txBox="1"/>
      </xdr:nvSpPr>
      <xdr:spPr>
        <a:xfrm>
          <a:off x="863111" y="65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143053</xdr:rowOff>
    </xdr:from>
    <xdr:to>
      <xdr:col>6</xdr:col>
      <xdr:colOff>511175</xdr:colOff>
      <xdr:row>58</xdr:row>
      <xdr:rowOff>147741</xdr:rowOff>
    </xdr:to>
    <xdr:cxnSp macro="">
      <xdr:nvCxnSpPr>
        <xdr:cNvPr id="119" name="直線コネクタ 118"/>
        <xdr:cNvCxnSpPr/>
      </xdr:nvCxnSpPr>
      <xdr:spPr>
        <a:xfrm>
          <a:off x="3797300" y="10087153"/>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143053</xdr:rowOff>
    </xdr:from>
    <xdr:to>
      <xdr:col>5</xdr:col>
      <xdr:colOff>358775</xdr:colOff>
      <xdr:row>59</xdr:row>
      <xdr:rowOff>14349</xdr:rowOff>
    </xdr:to>
    <xdr:cxnSp macro="">
      <xdr:nvCxnSpPr>
        <xdr:cNvPr id="122" name="直線コネクタ 121"/>
        <xdr:cNvCxnSpPr/>
      </xdr:nvCxnSpPr>
      <xdr:spPr>
        <a:xfrm flipV="1">
          <a:off x="2908300" y="10087153"/>
          <a:ext cx="889000" cy="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14349</xdr:rowOff>
    </xdr:from>
    <xdr:to>
      <xdr:col>4</xdr:col>
      <xdr:colOff>155575</xdr:colOff>
      <xdr:row>59</xdr:row>
      <xdr:rowOff>22275</xdr:rowOff>
    </xdr:to>
    <xdr:cxnSp macro="">
      <xdr:nvCxnSpPr>
        <xdr:cNvPr id="125" name="直線コネクタ 124"/>
        <xdr:cNvCxnSpPr/>
      </xdr:nvCxnSpPr>
      <xdr:spPr>
        <a:xfrm flipV="1">
          <a:off x="2019300" y="10129899"/>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17811</xdr:rowOff>
    </xdr:from>
    <xdr:to>
      <xdr:col>2</xdr:col>
      <xdr:colOff>638175</xdr:colOff>
      <xdr:row>59</xdr:row>
      <xdr:rowOff>22275</xdr:rowOff>
    </xdr:to>
    <xdr:cxnSp macro="">
      <xdr:nvCxnSpPr>
        <xdr:cNvPr id="128" name="直線コネクタ 127"/>
        <xdr:cNvCxnSpPr/>
      </xdr:nvCxnSpPr>
      <xdr:spPr>
        <a:xfrm>
          <a:off x="1130300" y="1013336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96941</xdr:rowOff>
    </xdr:from>
    <xdr:to>
      <xdr:col>6</xdr:col>
      <xdr:colOff>561975</xdr:colOff>
      <xdr:row>59</xdr:row>
      <xdr:rowOff>27091</xdr:rowOff>
    </xdr:to>
    <xdr:sp macro="" textlink="">
      <xdr:nvSpPr>
        <xdr:cNvPr id="138" name="円/楕円 137"/>
        <xdr:cNvSpPr/>
      </xdr:nvSpPr>
      <xdr:spPr>
        <a:xfrm>
          <a:off x="4584700" y="10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56318</xdr:rowOff>
    </xdr:from>
    <xdr:ext cx="599010" cy="259045"/>
    <xdr:sp macro="" textlink="">
      <xdr:nvSpPr>
        <xdr:cNvPr id="139" name="総務費該当値テキスト"/>
        <xdr:cNvSpPr txBox="1"/>
      </xdr:nvSpPr>
      <xdr:spPr>
        <a:xfrm>
          <a:off x="4686300" y="98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92253</xdr:rowOff>
    </xdr:from>
    <xdr:to>
      <xdr:col>5</xdr:col>
      <xdr:colOff>409575</xdr:colOff>
      <xdr:row>59</xdr:row>
      <xdr:rowOff>22403</xdr:rowOff>
    </xdr:to>
    <xdr:sp macro="" textlink="">
      <xdr:nvSpPr>
        <xdr:cNvPr id="140" name="円/楕円 139"/>
        <xdr:cNvSpPr/>
      </xdr:nvSpPr>
      <xdr:spPr>
        <a:xfrm>
          <a:off x="3746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13530</xdr:rowOff>
    </xdr:from>
    <xdr:ext cx="599010" cy="259045"/>
    <xdr:sp macro="" textlink="">
      <xdr:nvSpPr>
        <xdr:cNvPr id="141" name="テキスト ボックス 140"/>
        <xdr:cNvSpPr txBox="1"/>
      </xdr:nvSpPr>
      <xdr:spPr>
        <a:xfrm>
          <a:off x="3497794" y="101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134999</xdr:rowOff>
    </xdr:from>
    <xdr:to>
      <xdr:col>4</xdr:col>
      <xdr:colOff>206375</xdr:colOff>
      <xdr:row>59</xdr:row>
      <xdr:rowOff>65149</xdr:rowOff>
    </xdr:to>
    <xdr:sp macro="" textlink="">
      <xdr:nvSpPr>
        <xdr:cNvPr id="142" name="円/楕円 141"/>
        <xdr:cNvSpPr/>
      </xdr:nvSpPr>
      <xdr:spPr>
        <a:xfrm>
          <a:off x="2857500" y="10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81676</xdr:rowOff>
    </xdr:from>
    <xdr:ext cx="599010" cy="259045"/>
    <xdr:sp macro="" textlink="">
      <xdr:nvSpPr>
        <xdr:cNvPr id="143" name="テキスト ボックス 142"/>
        <xdr:cNvSpPr txBox="1"/>
      </xdr:nvSpPr>
      <xdr:spPr>
        <a:xfrm>
          <a:off x="2608794" y="98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142925</xdr:rowOff>
    </xdr:from>
    <xdr:to>
      <xdr:col>3</xdr:col>
      <xdr:colOff>3175</xdr:colOff>
      <xdr:row>59</xdr:row>
      <xdr:rowOff>73075</xdr:rowOff>
    </xdr:to>
    <xdr:sp macro="" textlink="">
      <xdr:nvSpPr>
        <xdr:cNvPr id="144" name="円/楕円 143"/>
        <xdr:cNvSpPr/>
      </xdr:nvSpPr>
      <xdr:spPr>
        <a:xfrm>
          <a:off x="1968500" y="100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64202</xdr:rowOff>
    </xdr:from>
    <xdr:ext cx="599010" cy="259045"/>
    <xdr:sp macro="" textlink="">
      <xdr:nvSpPr>
        <xdr:cNvPr id="145" name="テキスト ボックス 144"/>
        <xdr:cNvSpPr txBox="1"/>
      </xdr:nvSpPr>
      <xdr:spPr>
        <a:xfrm>
          <a:off x="1719794" y="101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138461</xdr:rowOff>
    </xdr:from>
    <xdr:to>
      <xdr:col>1</xdr:col>
      <xdr:colOff>485775</xdr:colOff>
      <xdr:row>59</xdr:row>
      <xdr:rowOff>68611</xdr:rowOff>
    </xdr:to>
    <xdr:sp macro="" textlink="">
      <xdr:nvSpPr>
        <xdr:cNvPr id="146" name="円/楕円 145"/>
        <xdr:cNvSpPr/>
      </xdr:nvSpPr>
      <xdr:spPr>
        <a:xfrm>
          <a:off x="1079500" y="10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59738</xdr:rowOff>
    </xdr:from>
    <xdr:ext cx="599010" cy="259045"/>
    <xdr:sp macro="" textlink="">
      <xdr:nvSpPr>
        <xdr:cNvPr id="147" name="テキスト ボックス 146"/>
        <xdr:cNvSpPr txBox="1"/>
      </xdr:nvSpPr>
      <xdr:spPr>
        <a:xfrm>
          <a:off x="830794" y="101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137193</xdr:rowOff>
    </xdr:from>
    <xdr:to>
      <xdr:col>6</xdr:col>
      <xdr:colOff>511175</xdr:colOff>
      <xdr:row>78</xdr:row>
      <xdr:rowOff>150515</xdr:rowOff>
    </xdr:to>
    <xdr:cxnSp macro="">
      <xdr:nvCxnSpPr>
        <xdr:cNvPr id="180" name="直線コネクタ 179"/>
        <xdr:cNvCxnSpPr/>
      </xdr:nvCxnSpPr>
      <xdr:spPr>
        <a:xfrm flipV="1">
          <a:off x="3797300" y="13510293"/>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150515</xdr:rowOff>
    </xdr:from>
    <xdr:to>
      <xdr:col>5</xdr:col>
      <xdr:colOff>358775</xdr:colOff>
      <xdr:row>78</xdr:row>
      <xdr:rowOff>155730</xdr:rowOff>
    </xdr:to>
    <xdr:cxnSp macro="">
      <xdr:nvCxnSpPr>
        <xdr:cNvPr id="183" name="直線コネクタ 182"/>
        <xdr:cNvCxnSpPr/>
      </xdr:nvCxnSpPr>
      <xdr:spPr>
        <a:xfrm flipV="1">
          <a:off x="2908300" y="1352361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155730</xdr:rowOff>
    </xdr:from>
    <xdr:to>
      <xdr:col>4</xdr:col>
      <xdr:colOff>155575</xdr:colOff>
      <xdr:row>79</xdr:row>
      <xdr:rowOff>837</xdr:rowOff>
    </xdr:to>
    <xdr:cxnSp macro="">
      <xdr:nvCxnSpPr>
        <xdr:cNvPr id="186" name="直線コネクタ 185"/>
        <xdr:cNvCxnSpPr/>
      </xdr:nvCxnSpPr>
      <xdr:spPr>
        <a:xfrm flipV="1">
          <a:off x="2019300" y="1352883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837</xdr:rowOff>
    </xdr:from>
    <xdr:to>
      <xdr:col>2</xdr:col>
      <xdr:colOff>638175</xdr:colOff>
      <xdr:row>79</xdr:row>
      <xdr:rowOff>5308</xdr:rowOff>
    </xdr:to>
    <xdr:cxnSp macro="">
      <xdr:nvCxnSpPr>
        <xdr:cNvPr id="189" name="直線コネクタ 188"/>
        <xdr:cNvCxnSpPr/>
      </xdr:nvCxnSpPr>
      <xdr:spPr>
        <a:xfrm flipV="1">
          <a:off x="1130300" y="13545387"/>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86393</xdr:rowOff>
    </xdr:from>
    <xdr:to>
      <xdr:col>6</xdr:col>
      <xdr:colOff>561975</xdr:colOff>
      <xdr:row>79</xdr:row>
      <xdr:rowOff>16543</xdr:rowOff>
    </xdr:to>
    <xdr:sp macro="" textlink="">
      <xdr:nvSpPr>
        <xdr:cNvPr id="199" name="円/楕円 198"/>
        <xdr:cNvSpPr/>
      </xdr:nvSpPr>
      <xdr:spPr>
        <a:xfrm>
          <a:off x="4584700" y="134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99715</xdr:rowOff>
    </xdr:from>
    <xdr:to>
      <xdr:col>5</xdr:col>
      <xdr:colOff>409575</xdr:colOff>
      <xdr:row>79</xdr:row>
      <xdr:rowOff>29865</xdr:rowOff>
    </xdr:to>
    <xdr:sp macro="" textlink="">
      <xdr:nvSpPr>
        <xdr:cNvPr id="201" name="円/楕円 200"/>
        <xdr:cNvSpPr/>
      </xdr:nvSpPr>
      <xdr:spPr>
        <a:xfrm>
          <a:off x="3746500" y="134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20992</xdr:rowOff>
    </xdr:from>
    <xdr:ext cx="599010" cy="259045"/>
    <xdr:sp macro="" textlink="">
      <xdr:nvSpPr>
        <xdr:cNvPr id="202" name="テキスト ボックス 201"/>
        <xdr:cNvSpPr txBox="1"/>
      </xdr:nvSpPr>
      <xdr:spPr>
        <a:xfrm>
          <a:off x="3497794" y="135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104930</xdr:rowOff>
    </xdr:from>
    <xdr:to>
      <xdr:col>4</xdr:col>
      <xdr:colOff>206375</xdr:colOff>
      <xdr:row>79</xdr:row>
      <xdr:rowOff>35080</xdr:rowOff>
    </xdr:to>
    <xdr:sp macro="" textlink="">
      <xdr:nvSpPr>
        <xdr:cNvPr id="203" name="円/楕円 202"/>
        <xdr:cNvSpPr/>
      </xdr:nvSpPr>
      <xdr:spPr>
        <a:xfrm>
          <a:off x="2857500" y="134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26207</xdr:rowOff>
    </xdr:from>
    <xdr:ext cx="599010" cy="259045"/>
    <xdr:sp macro="" textlink="">
      <xdr:nvSpPr>
        <xdr:cNvPr id="204" name="テキスト ボックス 203"/>
        <xdr:cNvSpPr txBox="1"/>
      </xdr:nvSpPr>
      <xdr:spPr>
        <a:xfrm>
          <a:off x="2608794" y="135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121487</xdr:rowOff>
    </xdr:from>
    <xdr:to>
      <xdr:col>3</xdr:col>
      <xdr:colOff>3175</xdr:colOff>
      <xdr:row>79</xdr:row>
      <xdr:rowOff>51637</xdr:rowOff>
    </xdr:to>
    <xdr:sp macro="" textlink="">
      <xdr:nvSpPr>
        <xdr:cNvPr id="205" name="円/楕円 204"/>
        <xdr:cNvSpPr/>
      </xdr:nvSpPr>
      <xdr:spPr>
        <a:xfrm>
          <a:off x="1968500" y="134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42764</xdr:rowOff>
    </xdr:from>
    <xdr:ext cx="599010" cy="259045"/>
    <xdr:sp macro="" textlink="">
      <xdr:nvSpPr>
        <xdr:cNvPr id="206" name="テキスト ボックス 205"/>
        <xdr:cNvSpPr txBox="1"/>
      </xdr:nvSpPr>
      <xdr:spPr>
        <a:xfrm>
          <a:off x="1719794" y="135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125958</xdr:rowOff>
    </xdr:from>
    <xdr:to>
      <xdr:col>1</xdr:col>
      <xdr:colOff>485775</xdr:colOff>
      <xdr:row>79</xdr:row>
      <xdr:rowOff>56108</xdr:rowOff>
    </xdr:to>
    <xdr:sp macro="" textlink="">
      <xdr:nvSpPr>
        <xdr:cNvPr id="207" name="円/楕円 206"/>
        <xdr:cNvSpPr/>
      </xdr:nvSpPr>
      <xdr:spPr>
        <a:xfrm>
          <a:off x="10795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47235</xdr:rowOff>
    </xdr:from>
    <xdr:ext cx="599010" cy="259045"/>
    <xdr:sp macro="" textlink="">
      <xdr:nvSpPr>
        <xdr:cNvPr id="208" name="テキスト ボックス 207"/>
        <xdr:cNvSpPr txBox="1"/>
      </xdr:nvSpPr>
      <xdr:spPr>
        <a:xfrm>
          <a:off x="830794" y="135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134547</xdr:rowOff>
    </xdr:from>
    <xdr:to>
      <xdr:col>6</xdr:col>
      <xdr:colOff>511175</xdr:colOff>
      <xdr:row>97</xdr:row>
      <xdr:rowOff>154769</xdr:rowOff>
    </xdr:to>
    <xdr:cxnSp macro="">
      <xdr:nvCxnSpPr>
        <xdr:cNvPr id="237" name="直線コネクタ 236"/>
        <xdr:cNvCxnSpPr/>
      </xdr:nvCxnSpPr>
      <xdr:spPr>
        <a:xfrm flipV="1">
          <a:off x="3797300" y="16765197"/>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154769</xdr:rowOff>
    </xdr:from>
    <xdr:to>
      <xdr:col>5</xdr:col>
      <xdr:colOff>358775</xdr:colOff>
      <xdr:row>98</xdr:row>
      <xdr:rowOff>14320</xdr:rowOff>
    </xdr:to>
    <xdr:cxnSp macro="">
      <xdr:nvCxnSpPr>
        <xdr:cNvPr id="240" name="直線コネクタ 239"/>
        <xdr:cNvCxnSpPr/>
      </xdr:nvCxnSpPr>
      <xdr:spPr>
        <a:xfrm flipV="1">
          <a:off x="2908300" y="16785419"/>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169850</xdr:rowOff>
    </xdr:from>
    <xdr:to>
      <xdr:col>4</xdr:col>
      <xdr:colOff>155575</xdr:colOff>
      <xdr:row>98</xdr:row>
      <xdr:rowOff>14320</xdr:rowOff>
    </xdr:to>
    <xdr:cxnSp macro="">
      <xdr:nvCxnSpPr>
        <xdr:cNvPr id="243" name="直線コネクタ 242"/>
        <xdr:cNvCxnSpPr/>
      </xdr:nvCxnSpPr>
      <xdr:spPr>
        <a:xfrm>
          <a:off x="2019300" y="1680050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169850</xdr:rowOff>
    </xdr:from>
    <xdr:to>
      <xdr:col>2</xdr:col>
      <xdr:colOff>638175</xdr:colOff>
      <xdr:row>98</xdr:row>
      <xdr:rowOff>5215</xdr:rowOff>
    </xdr:to>
    <xdr:cxnSp macro="">
      <xdr:nvCxnSpPr>
        <xdr:cNvPr id="246" name="直線コネクタ 245"/>
        <xdr:cNvCxnSpPr/>
      </xdr:nvCxnSpPr>
      <xdr:spPr>
        <a:xfrm flipV="1">
          <a:off x="1130300" y="16800500"/>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83747</xdr:rowOff>
    </xdr:from>
    <xdr:to>
      <xdr:col>6</xdr:col>
      <xdr:colOff>561975</xdr:colOff>
      <xdr:row>98</xdr:row>
      <xdr:rowOff>13897</xdr:rowOff>
    </xdr:to>
    <xdr:sp macro="" textlink="">
      <xdr:nvSpPr>
        <xdr:cNvPr id="256" name="円/楕円 255"/>
        <xdr:cNvSpPr/>
      </xdr:nvSpPr>
      <xdr:spPr>
        <a:xfrm>
          <a:off x="45847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62174</xdr:rowOff>
    </xdr:from>
    <xdr:ext cx="599010" cy="259045"/>
    <xdr:sp macro="" textlink="">
      <xdr:nvSpPr>
        <xdr:cNvPr id="257" name="衛生費該当値テキスト"/>
        <xdr:cNvSpPr txBox="1"/>
      </xdr:nvSpPr>
      <xdr:spPr>
        <a:xfrm>
          <a:off x="4686300" y="1669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103969</xdr:rowOff>
    </xdr:from>
    <xdr:to>
      <xdr:col>5</xdr:col>
      <xdr:colOff>409575</xdr:colOff>
      <xdr:row>98</xdr:row>
      <xdr:rowOff>34119</xdr:rowOff>
    </xdr:to>
    <xdr:sp macro="" textlink="">
      <xdr:nvSpPr>
        <xdr:cNvPr id="258" name="円/楕円 257"/>
        <xdr:cNvSpPr/>
      </xdr:nvSpPr>
      <xdr:spPr>
        <a:xfrm>
          <a:off x="3746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25246</xdr:rowOff>
    </xdr:from>
    <xdr:ext cx="599010" cy="259045"/>
    <xdr:sp macro="" textlink="">
      <xdr:nvSpPr>
        <xdr:cNvPr id="259" name="テキスト ボックス 258"/>
        <xdr:cNvSpPr txBox="1"/>
      </xdr:nvSpPr>
      <xdr:spPr>
        <a:xfrm>
          <a:off x="3497794" y="168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134970</xdr:rowOff>
    </xdr:from>
    <xdr:to>
      <xdr:col>4</xdr:col>
      <xdr:colOff>206375</xdr:colOff>
      <xdr:row>98</xdr:row>
      <xdr:rowOff>65120</xdr:rowOff>
    </xdr:to>
    <xdr:sp macro="" textlink="">
      <xdr:nvSpPr>
        <xdr:cNvPr id="260" name="円/楕円 259"/>
        <xdr:cNvSpPr/>
      </xdr:nvSpPr>
      <xdr:spPr>
        <a:xfrm>
          <a:off x="2857500" y="167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56247</xdr:rowOff>
    </xdr:from>
    <xdr:ext cx="599010" cy="259045"/>
    <xdr:sp macro="" textlink="">
      <xdr:nvSpPr>
        <xdr:cNvPr id="261" name="テキスト ボックス 260"/>
        <xdr:cNvSpPr txBox="1"/>
      </xdr:nvSpPr>
      <xdr:spPr>
        <a:xfrm>
          <a:off x="2608794" y="168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119050</xdr:rowOff>
    </xdr:from>
    <xdr:to>
      <xdr:col>3</xdr:col>
      <xdr:colOff>3175</xdr:colOff>
      <xdr:row>98</xdr:row>
      <xdr:rowOff>49200</xdr:rowOff>
    </xdr:to>
    <xdr:sp macro="" textlink="">
      <xdr:nvSpPr>
        <xdr:cNvPr id="262" name="円/楕円 261"/>
        <xdr:cNvSpPr/>
      </xdr:nvSpPr>
      <xdr:spPr>
        <a:xfrm>
          <a:off x="1968500" y="167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65727</xdr:rowOff>
    </xdr:from>
    <xdr:ext cx="599010" cy="259045"/>
    <xdr:sp macro="" textlink="">
      <xdr:nvSpPr>
        <xdr:cNvPr id="263" name="テキスト ボックス 262"/>
        <xdr:cNvSpPr txBox="1"/>
      </xdr:nvSpPr>
      <xdr:spPr>
        <a:xfrm>
          <a:off x="1719794" y="165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125865</xdr:rowOff>
    </xdr:from>
    <xdr:to>
      <xdr:col>1</xdr:col>
      <xdr:colOff>485775</xdr:colOff>
      <xdr:row>98</xdr:row>
      <xdr:rowOff>56015</xdr:rowOff>
    </xdr:to>
    <xdr:sp macro="" textlink="">
      <xdr:nvSpPr>
        <xdr:cNvPr id="264" name="円/楕円 263"/>
        <xdr:cNvSpPr/>
      </xdr:nvSpPr>
      <xdr:spPr>
        <a:xfrm>
          <a:off x="1079500" y="16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72542</xdr:rowOff>
    </xdr:from>
    <xdr:ext cx="599010" cy="259045"/>
    <xdr:sp macro="" textlink="">
      <xdr:nvSpPr>
        <xdr:cNvPr id="265" name="テキスト ボックス 264"/>
        <xdr:cNvSpPr txBox="1"/>
      </xdr:nvSpPr>
      <xdr:spPr>
        <a:xfrm>
          <a:off x="830794" y="165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126947</xdr:rowOff>
    </xdr:from>
    <xdr:to>
      <xdr:col>12</xdr:col>
      <xdr:colOff>511175</xdr:colOff>
      <xdr:row>39</xdr:row>
      <xdr:rowOff>98878</xdr:rowOff>
    </xdr:to>
    <xdr:cxnSp macro="">
      <xdr:nvCxnSpPr>
        <xdr:cNvPr id="302" name="直線コネクタ 301"/>
        <xdr:cNvCxnSpPr/>
      </xdr:nvCxnSpPr>
      <xdr:spPr>
        <a:xfrm>
          <a:off x="7861300" y="6642047"/>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96266</xdr:rowOff>
    </xdr:from>
    <xdr:to>
      <xdr:col>11</xdr:col>
      <xdr:colOff>307975</xdr:colOff>
      <xdr:row>38</xdr:row>
      <xdr:rowOff>126947</xdr:rowOff>
    </xdr:to>
    <xdr:cxnSp macro="">
      <xdr:nvCxnSpPr>
        <xdr:cNvPr id="305" name="直線コネクタ 304"/>
        <xdr:cNvCxnSpPr/>
      </xdr:nvCxnSpPr>
      <xdr:spPr>
        <a:xfrm>
          <a:off x="6972300" y="6611366"/>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76147</xdr:rowOff>
    </xdr:from>
    <xdr:to>
      <xdr:col>11</xdr:col>
      <xdr:colOff>358775</xdr:colOff>
      <xdr:row>39</xdr:row>
      <xdr:rowOff>6297</xdr:rowOff>
    </xdr:to>
    <xdr:sp macro="" textlink="">
      <xdr:nvSpPr>
        <xdr:cNvPr id="321" name="円/楕円 320"/>
        <xdr:cNvSpPr/>
      </xdr:nvSpPr>
      <xdr:spPr>
        <a:xfrm>
          <a:off x="7810500" y="6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22824</xdr:rowOff>
    </xdr:from>
    <xdr:ext cx="469744" cy="259045"/>
    <xdr:sp macro="" textlink="">
      <xdr:nvSpPr>
        <xdr:cNvPr id="322" name="テキスト ボックス 321"/>
        <xdr:cNvSpPr txBox="1"/>
      </xdr:nvSpPr>
      <xdr:spPr>
        <a:xfrm>
          <a:off x="7626427" y="63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45466</xdr:rowOff>
    </xdr:from>
    <xdr:to>
      <xdr:col>10</xdr:col>
      <xdr:colOff>155575</xdr:colOff>
      <xdr:row>38</xdr:row>
      <xdr:rowOff>147066</xdr:rowOff>
    </xdr:to>
    <xdr:sp macro="" textlink="">
      <xdr:nvSpPr>
        <xdr:cNvPr id="323" name="円/楕円 322"/>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163593</xdr:rowOff>
    </xdr:from>
    <xdr:ext cx="534377" cy="259045"/>
    <xdr:sp macro="" textlink="">
      <xdr:nvSpPr>
        <xdr:cNvPr id="324" name="テキスト ボックス 323"/>
        <xdr:cNvSpPr txBox="1"/>
      </xdr:nvSpPr>
      <xdr:spPr>
        <a:xfrm>
          <a:off x="6705111" y="6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12627</xdr:rowOff>
    </xdr:from>
    <xdr:to>
      <xdr:col>15</xdr:col>
      <xdr:colOff>180975</xdr:colOff>
      <xdr:row>59</xdr:row>
      <xdr:rowOff>17662</xdr:rowOff>
    </xdr:to>
    <xdr:cxnSp macro="">
      <xdr:nvCxnSpPr>
        <xdr:cNvPr id="353" name="直線コネクタ 352"/>
        <xdr:cNvCxnSpPr/>
      </xdr:nvCxnSpPr>
      <xdr:spPr>
        <a:xfrm flipV="1">
          <a:off x="9639300" y="1012817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3429</xdr:rowOff>
    </xdr:from>
    <xdr:to>
      <xdr:col>14</xdr:col>
      <xdr:colOff>28575</xdr:colOff>
      <xdr:row>59</xdr:row>
      <xdr:rowOff>17662</xdr:rowOff>
    </xdr:to>
    <xdr:cxnSp macro="">
      <xdr:nvCxnSpPr>
        <xdr:cNvPr id="356" name="直線コネクタ 355"/>
        <xdr:cNvCxnSpPr/>
      </xdr:nvCxnSpPr>
      <xdr:spPr>
        <a:xfrm>
          <a:off x="8750300" y="10118979"/>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3429</xdr:rowOff>
    </xdr:from>
    <xdr:to>
      <xdr:col>12</xdr:col>
      <xdr:colOff>511175</xdr:colOff>
      <xdr:row>59</xdr:row>
      <xdr:rowOff>5182</xdr:rowOff>
    </xdr:to>
    <xdr:cxnSp macro="">
      <xdr:nvCxnSpPr>
        <xdr:cNvPr id="359" name="直線コネクタ 358"/>
        <xdr:cNvCxnSpPr/>
      </xdr:nvCxnSpPr>
      <xdr:spPr>
        <a:xfrm flipV="1">
          <a:off x="7861300" y="101189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5106</xdr:rowOff>
    </xdr:from>
    <xdr:to>
      <xdr:col>11</xdr:col>
      <xdr:colOff>307975</xdr:colOff>
      <xdr:row>59</xdr:row>
      <xdr:rowOff>5182</xdr:rowOff>
    </xdr:to>
    <xdr:cxnSp macro="">
      <xdr:nvCxnSpPr>
        <xdr:cNvPr id="362" name="直線コネクタ 361"/>
        <xdr:cNvCxnSpPr/>
      </xdr:nvCxnSpPr>
      <xdr:spPr>
        <a:xfrm>
          <a:off x="6972300" y="101206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133277</xdr:rowOff>
    </xdr:from>
    <xdr:to>
      <xdr:col>15</xdr:col>
      <xdr:colOff>231775</xdr:colOff>
      <xdr:row>59</xdr:row>
      <xdr:rowOff>63427</xdr:rowOff>
    </xdr:to>
    <xdr:sp macro="" textlink="">
      <xdr:nvSpPr>
        <xdr:cNvPr id="372" name="円/楕円 371"/>
        <xdr:cNvSpPr/>
      </xdr:nvSpPr>
      <xdr:spPr>
        <a:xfrm>
          <a:off x="10426700" y="100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48204</xdr:rowOff>
    </xdr:from>
    <xdr:ext cx="534377" cy="259045"/>
    <xdr:sp macro="" textlink="">
      <xdr:nvSpPr>
        <xdr:cNvPr id="373" name="農林水産業費該当値テキスト"/>
        <xdr:cNvSpPr txBox="1"/>
      </xdr:nvSpPr>
      <xdr:spPr>
        <a:xfrm>
          <a:off x="10528300" y="99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138312</xdr:rowOff>
    </xdr:from>
    <xdr:to>
      <xdr:col>14</xdr:col>
      <xdr:colOff>79375</xdr:colOff>
      <xdr:row>59</xdr:row>
      <xdr:rowOff>68462</xdr:rowOff>
    </xdr:to>
    <xdr:sp macro="" textlink="">
      <xdr:nvSpPr>
        <xdr:cNvPr id="374" name="円/楕円 373"/>
        <xdr:cNvSpPr/>
      </xdr:nvSpPr>
      <xdr:spPr>
        <a:xfrm>
          <a:off x="9588500" y="100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59589</xdr:rowOff>
    </xdr:from>
    <xdr:ext cx="534377" cy="259045"/>
    <xdr:sp macro="" textlink="">
      <xdr:nvSpPr>
        <xdr:cNvPr id="375" name="テキスト ボックス 374"/>
        <xdr:cNvSpPr txBox="1"/>
      </xdr:nvSpPr>
      <xdr:spPr>
        <a:xfrm>
          <a:off x="9372111" y="101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124079</xdr:rowOff>
    </xdr:from>
    <xdr:to>
      <xdr:col>12</xdr:col>
      <xdr:colOff>561975</xdr:colOff>
      <xdr:row>59</xdr:row>
      <xdr:rowOff>54229</xdr:rowOff>
    </xdr:to>
    <xdr:sp macro="" textlink="">
      <xdr:nvSpPr>
        <xdr:cNvPr id="376" name="円/楕円 375"/>
        <xdr:cNvSpPr/>
      </xdr:nvSpPr>
      <xdr:spPr>
        <a:xfrm>
          <a:off x="8699500" y="100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45356</xdr:rowOff>
    </xdr:from>
    <xdr:ext cx="534377" cy="259045"/>
    <xdr:sp macro="" textlink="">
      <xdr:nvSpPr>
        <xdr:cNvPr id="377" name="テキスト ボックス 376"/>
        <xdr:cNvSpPr txBox="1"/>
      </xdr:nvSpPr>
      <xdr:spPr>
        <a:xfrm>
          <a:off x="8483111" y="101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125832</xdr:rowOff>
    </xdr:from>
    <xdr:to>
      <xdr:col>11</xdr:col>
      <xdr:colOff>358775</xdr:colOff>
      <xdr:row>59</xdr:row>
      <xdr:rowOff>55982</xdr:rowOff>
    </xdr:to>
    <xdr:sp macro="" textlink="">
      <xdr:nvSpPr>
        <xdr:cNvPr id="378" name="円/楕円 377"/>
        <xdr:cNvSpPr/>
      </xdr:nvSpPr>
      <xdr:spPr>
        <a:xfrm>
          <a:off x="7810500" y="100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47109</xdr:rowOff>
    </xdr:from>
    <xdr:ext cx="534377" cy="259045"/>
    <xdr:sp macro="" textlink="">
      <xdr:nvSpPr>
        <xdr:cNvPr id="379" name="テキスト ボックス 378"/>
        <xdr:cNvSpPr txBox="1"/>
      </xdr:nvSpPr>
      <xdr:spPr>
        <a:xfrm>
          <a:off x="7594111" y="101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125756</xdr:rowOff>
    </xdr:from>
    <xdr:to>
      <xdr:col>10</xdr:col>
      <xdr:colOff>155575</xdr:colOff>
      <xdr:row>59</xdr:row>
      <xdr:rowOff>55906</xdr:rowOff>
    </xdr:to>
    <xdr:sp macro="" textlink="">
      <xdr:nvSpPr>
        <xdr:cNvPr id="380" name="円/楕円 379"/>
        <xdr:cNvSpPr/>
      </xdr:nvSpPr>
      <xdr:spPr>
        <a:xfrm>
          <a:off x="6921500" y="10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47033</xdr:rowOff>
    </xdr:from>
    <xdr:ext cx="534377" cy="259045"/>
    <xdr:sp macro="" textlink="">
      <xdr:nvSpPr>
        <xdr:cNvPr id="381" name="テキスト ボックス 380"/>
        <xdr:cNvSpPr txBox="1"/>
      </xdr:nvSpPr>
      <xdr:spPr>
        <a:xfrm>
          <a:off x="6705111" y="101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51645</xdr:rowOff>
    </xdr:from>
    <xdr:to>
      <xdr:col>15</xdr:col>
      <xdr:colOff>180975</xdr:colOff>
      <xdr:row>78</xdr:row>
      <xdr:rowOff>55491</xdr:rowOff>
    </xdr:to>
    <xdr:cxnSp macro="">
      <xdr:nvCxnSpPr>
        <xdr:cNvPr id="410" name="直線コネクタ 409"/>
        <xdr:cNvCxnSpPr/>
      </xdr:nvCxnSpPr>
      <xdr:spPr>
        <a:xfrm>
          <a:off x="9639300" y="13424745"/>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51645</xdr:rowOff>
    </xdr:from>
    <xdr:to>
      <xdr:col>14</xdr:col>
      <xdr:colOff>28575</xdr:colOff>
      <xdr:row>78</xdr:row>
      <xdr:rowOff>54198</xdr:rowOff>
    </xdr:to>
    <xdr:cxnSp macro="">
      <xdr:nvCxnSpPr>
        <xdr:cNvPr id="413" name="直線コネクタ 412"/>
        <xdr:cNvCxnSpPr/>
      </xdr:nvCxnSpPr>
      <xdr:spPr>
        <a:xfrm flipV="1">
          <a:off x="8750300" y="1342474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54198</xdr:rowOff>
    </xdr:from>
    <xdr:to>
      <xdr:col>12</xdr:col>
      <xdr:colOff>511175</xdr:colOff>
      <xdr:row>78</xdr:row>
      <xdr:rowOff>99896</xdr:rowOff>
    </xdr:to>
    <xdr:cxnSp macro="">
      <xdr:nvCxnSpPr>
        <xdr:cNvPr id="416" name="直線コネクタ 415"/>
        <xdr:cNvCxnSpPr/>
      </xdr:nvCxnSpPr>
      <xdr:spPr>
        <a:xfrm flipV="1">
          <a:off x="7861300" y="1342729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99896</xdr:rowOff>
    </xdr:from>
    <xdr:to>
      <xdr:col>11</xdr:col>
      <xdr:colOff>307975</xdr:colOff>
      <xdr:row>78</xdr:row>
      <xdr:rowOff>121126</xdr:rowOff>
    </xdr:to>
    <xdr:cxnSp macro="">
      <xdr:nvCxnSpPr>
        <xdr:cNvPr id="419" name="直線コネクタ 418"/>
        <xdr:cNvCxnSpPr/>
      </xdr:nvCxnSpPr>
      <xdr:spPr>
        <a:xfrm flipV="1">
          <a:off x="6972300" y="13472996"/>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4691</xdr:rowOff>
    </xdr:from>
    <xdr:to>
      <xdr:col>15</xdr:col>
      <xdr:colOff>231775</xdr:colOff>
      <xdr:row>78</xdr:row>
      <xdr:rowOff>106291</xdr:rowOff>
    </xdr:to>
    <xdr:sp macro="" textlink="">
      <xdr:nvSpPr>
        <xdr:cNvPr id="429" name="円/楕円 428"/>
        <xdr:cNvSpPr/>
      </xdr:nvSpPr>
      <xdr:spPr>
        <a:xfrm>
          <a:off x="10426700" y="133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27568</xdr:rowOff>
    </xdr:from>
    <xdr:ext cx="534377" cy="259045"/>
    <xdr:sp macro="" textlink="">
      <xdr:nvSpPr>
        <xdr:cNvPr id="430" name="商工費該当値テキスト"/>
        <xdr:cNvSpPr txBox="1"/>
      </xdr:nvSpPr>
      <xdr:spPr>
        <a:xfrm>
          <a:off x="10528300" y="132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845</xdr:rowOff>
    </xdr:from>
    <xdr:to>
      <xdr:col>14</xdr:col>
      <xdr:colOff>79375</xdr:colOff>
      <xdr:row>78</xdr:row>
      <xdr:rowOff>102445</xdr:rowOff>
    </xdr:to>
    <xdr:sp macro="" textlink="">
      <xdr:nvSpPr>
        <xdr:cNvPr id="431" name="円/楕円 430"/>
        <xdr:cNvSpPr/>
      </xdr:nvSpPr>
      <xdr:spPr>
        <a:xfrm>
          <a:off x="9588500" y="13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118972</xdr:rowOff>
    </xdr:from>
    <xdr:ext cx="534377" cy="259045"/>
    <xdr:sp macro="" textlink="">
      <xdr:nvSpPr>
        <xdr:cNvPr id="432" name="テキスト ボックス 431"/>
        <xdr:cNvSpPr txBox="1"/>
      </xdr:nvSpPr>
      <xdr:spPr>
        <a:xfrm>
          <a:off x="9372111" y="13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3398</xdr:rowOff>
    </xdr:from>
    <xdr:to>
      <xdr:col>12</xdr:col>
      <xdr:colOff>561975</xdr:colOff>
      <xdr:row>78</xdr:row>
      <xdr:rowOff>104998</xdr:rowOff>
    </xdr:to>
    <xdr:sp macro="" textlink="">
      <xdr:nvSpPr>
        <xdr:cNvPr id="433" name="円/楕円 432"/>
        <xdr:cNvSpPr/>
      </xdr:nvSpPr>
      <xdr:spPr>
        <a:xfrm>
          <a:off x="8699500" y="13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121525</xdr:rowOff>
    </xdr:from>
    <xdr:ext cx="534377" cy="259045"/>
    <xdr:sp macro="" textlink="">
      <xdr:nvSpPr>
        <xdr:cNvPr id="434" name="テキスト ボックス 433"/>
        <xdr:cNvSpPr txBox="1"/>
      </xdr:nvSpPr>
      <xdr:spPr>
        <a:xfrm>
          <a:off x="8483111" y="13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49096</xdr:rowOff>
    </xdr:from>
    <xdr:to>
      <xdr:col>11</xdr:col>
      <xdr:colOff>358775</xdr:colOff>
      <xdr:row>78</xdr:row>
      <xdr:rowOff>150696</xdr:rowOff>
    </xdr:to>
    <xdr:sp macro="" textlink="">
      <xdr:nvSpPr>
        <xdr:cNvPr id="435" name="円/楕円 434"/>
        <xdr:cNvSpPr/>
      </xdr:nvSpPr>
      <xdr:spPr>
        <a:xfrm>
          <a:off x="7810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167223</xdr:rowOff>
    </xdr:from>
    <xdr:ext cx="534377" cy="259045"/>
    <xdr:sp macro="" textlink="">
      <xdr:nvSpPr>
        <xdr:cNvPr id="436" name="テキスト ボックス 435"/>
        <xdr:cNvSpPr txBox="1"/>
      </xdr:nvSpPr>
      <xdr:spPr>
        <a:xfrm>
          <a:off x="7594111" y="13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70326</xdr:rowOff>
    </xdr:from>
    <xdr:to>
      <xdr:col>10</xdr:col>
      <xdr:colOff>155575</xdr:colOff>
      <xdr:row>79</xdr:row>
      <xdr:rowOff>476</xdr:rowOff>
    </xdr:to>
    <xdr:sp macro="" textlink="">
      <xdr:nvSpPr>
        <xdr:cNvPr id="437" name="円/楕円 436"/>
        <xdr:cNvSpPr/>
      </xdr:nvSpPr>
      <xdr:spPr>
        <a:xfrm>
          <a:off x="6921500" y="134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17003</xdr:rowOff>
    </xdr:from>
    <xdr:ext cx="534377" cy="259045"/>
    <xdr:sp macro="" textlink="">
      <xdr:nvSpPr>
        <xdr:cNvPr id="438" name="テキスト ボックス 437"/>
        <xdr:cNvSpPr txBox="1"/>
      </xdr:nvSpPr>
      <xdr:spPr>
        <a:xfrm>
          <a:off x="6705111" y="132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92253</xdr:rowOff>
    </xdr:from>
    <xdr:to>
      <xdr:col>15</xdr:col>
      <xdr:colOff>180975</xdr:colOff>
      <xdr:row>98</xdr:row>
      <xdr:rowOff>119520</xdr:rowOff>
    </xdr:to>
    <xdr:cxnSp macro="">
      <xdr:nvCxnSpPr>
        <xdr:cNvPr id="467" name="直線コネクタ 466"/>
        <xdr:cNvCxnSpPr/>
      </xdr:nvCxnSpPr>
      <xdr:spPr>
        <a:xfrm>
          <a:off x="9639300" y="16894353"/>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78418</xdr:rowOff>
    </xdr:from>
    <xdr:to>
      <xdr:col>14</xdr:col>
      <xdr:colOff>28575</xdr:colOff>
      <xdr:row>98</xdr:row>
      <xdr:rowOff>92253</xdr:rowOff>
    </xdr:to>
    <xdr:cxnSp macro="">
      <xdr:nvCxnSpPr>
        <xdr:cNvPr id="470" name="直線コネクタ 469"/>
        <xdr:cNvCxnSpPr/>
      </xdr:nvCxnSpPr>
      <xdr:spPr>
        <a:xfrm>
          <a:off x="8750300" y="16880518"/>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78418</xdr:rowOff>
    </xdr:from>
    <xdr:to>
      <xdr:col>12</xdr:col>
      <xdr:colOff>511175</xdr:colOff>
      <xdr:row>98</xdr:row>
      <xdr:rowOff>121631</xdr:rowOff>
    </xdr:to>
    <xdr:cxnSp macro="">
      <xdr:nvCxnSpPr>
        <xdr:cNvPr id="473" name="直線コネクタ 472"/>
        <xdr:cNvCxnSpPr/>
      </xdr:nvCxnSpPr>
      <xdr:spPr>
        <a:xfrm flipV="1">
          <a:off x="7861300" y="16880518"/>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121631</xdr:rowOff>
    </xdr:from>
    <xdr:to>
      <xdr:col>11</xdr:col>
      <xdr:colOff>307975</xdr:colOff>
      <xdr:row>98</xdr:row>
      <xdr:rowOff>140557</xdr:rowOff>
    </xdr:to>
    <xdr:cxnSp macro="">
      <xdr:nvCxnSpPr>
        <xdr:cNvPr id="476" name="直線コネクタ 475"/>
        <xdr:cNvCxnSpPr/>
      </xdr:nvCxnSpPr>
      <xdr:spPr>
        <a:xfrm flipV="1">
          <a:off x="6972300" y="1692373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68720</xdr:rowOff>
    </xdr:from>
    <xdr:to>
      <xdr:col>15</xdr:col>
      <xdr:colOff>231775</xdr:colOff>
      <xdr:row>98</xdr:row>
      <xdr:rowOff>170320</xdr:rowOff>
    </xdr:to>
    <xdr:sp macro="" textlink="">
      <xdr:nvSpPr>
        <xdr:cNvPr id="486" name="円/楕円 485"/>
        <xdr:cNvSpPr/>
      </xdr:nvSpPr>
      <xdr:spPr>
        <a:xfrm>
          <a:off x="104267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41453</xdr:rowOff>
    </xdr:from>
    <xdr:to>
      <xdr:col>14</xdr:col>
      <xdr:colOff>79375</xdr:colOff>
      <xdr:row>98</xdr:row>
      <xdr:rowOff>143053</xdr:rowOff>
    </xdr:to>
    <xdr:sp macro="" textlink="">
      <xdr:nvSpPr>
        <xdr:cNvPr id="488" name="円/楕円 487"/>
        <xdr:cNvSpPr/>
      </xdr:nvSpPr>
      <xdr:spPr>
        <a:xfrm>
          <a:off x="9588500" y="168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159580</xdr:rowOff>
    </xdr:from>
    <xdr:ext cx="599010" cy="259045"/>
    <xdr:sp macro="" textlink="">
      <xdr:nvSpPr>
        <xdr:cNvPr id="489" name="テキスト ボックス 488"/>
        <xdr:cNvSpPr txBox="1"/>
      </xdr:nvSpPr>
      <xdr:spPr>
        <a:xfrm>
          <a:off x="9339794" y="166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27618</xdr:rowOff>
    </xdr:from>
    <xdr:to>
      <xdr:col>12</xdr:col>
      <xdr:colOff>561975</xdr:colOff>
      <xdr:row>98</xdr:row>
      <xdr:rowOff>129218</xdr:rowOff>
    </xdr:to>
    <xdr:sp macro="" textlink="">
      <xdr:nvSpPr>
        <xdr:cNvPr id="490" name="円/楕円 489"/>
        <xdr:cNvSpPr/>
      </xdr:nvSpPr>
      <xdr:spPr>
        <a:xfrm>
          <a:off x="8699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145745</xdr:rowOff>
    </xdr:from>
    <xdr:ext cx="599010" cy="259045"/>
    <xdr:sp macro="" textlink="">
      <xdr:nvSpPr>
        <xdr:cNvPr id="491" name="テキスト ボックス 490"/>
        <xdr:cNvSpPr txBox="1"/>
      </xdr:nvSpPr>
      <xdr:spPr>
        <a:xfrm>
          <a:off x="8450794" y="1660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70831</xdr:rowOff>
    </xdr:from>
    <xdr:to>
      <xdr:col>11</xdr:col>
      <xdr:colOff>358775</xdr:colOff>
      <xdr:row>99</xdr:row>
      <xdr:rowOff>981</xdr:rowOff>
    </xdr:to>
    <xdr:sp macro="" textlink="">
      <xdr:nvSpPr>
        <xdr:cNvPr id="492" name="円/楕円 491"/>
        <xdr:cNvSpPr/>
      </xdr:nvSpPr>
      <xdr:spPr>
        <a:xfrm>
          <a:off x="7810500" y="168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163558</xdr:rowOff>
    </xdr:from>
    <xdr:ext cx="599010" cy="259045"/>
    <xdr:sp macro="" textlink="">
      <xdr:nvSpPr>
        <xdr:cNvPr id="493" name="テキスト ボックス 492"/>
        <xdr:cNvSpPr txBox="1"/>
      </xdr:nvSpPr>
      <xdr:spPr>
        <a:xfrm>
          <a:off x="7561794" y="1696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89757</xdr:rowOff>
    </xdr:from>
    <xdr:to>
      <xdr:col>10</xdr:col>
      <xdr:colOff>155575</xdr:colOff>
      <xdr:row>99</xdr:row>
      <xdr:rowOff>19907</xdr:rowOff>
    </xdr:to>
    <xdr:sp macro="" textlink="">
      <xdr:nvSpPr>
        <xdr:cNvPr id="494" name="円/楕円 493"/>
        <xdr:cNvSpPr/>
      </xdr:nvSpPr>
      <xdr:spPr>
        <a:xfrm>
          <a:off x="6921500" y="168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11034</xdr:rowOff>
    </xdr:from>
    <xdr:ext cx="534377" cy="259045"/>
    <xdr:sp macro="" textlink="">
      <xdr:nvSpPr>
        <xdr:cNvPr id="495" name="テキスト ボックス 494"/>
        <xdr:cNvSpPr txBox="1"/>
      </xdr:nvSpPr>
      <xdr:spPr>
        <a:xfrm>
          <a:off x="6705111" y="169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2125</xdr:rowOff>
    </xdr:from>
    <xdr:to>
      <xdr:col>23</xdr:col>
      <xdr:colOff>517525</xdr:colOff>
      <xdr:row>38</xdr:row>
      <xdr:rowOff>46268</xdr:rowOff>
    </xdr:to>
    <xdr:cxnSp macro="">
      <xdr:nvCxnSpPr>
        <xdr:cNvPr id="526" name="直線コネクタ 525"/>
        <xdr:cNvCxnSpPr/>
      </xdr:nvCxnSpPr>
      <xdr:spPr>
        <a:xfrm flipV="1">
          <a:off x="15481300" y="6517225"/>
          <a:ext cx="8382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32300</xdr:rowOff>
    </xdr:from>
    <xdr:to>
      <xdr:col>22</xdr:col>
      <xdr:colOff>365125</xdr:colOff>
      <xdr:row>38</xdr:row>
      <xdr:rowOff>46268</xdr:rowOff>
    </xdr:to>
    <xdr:cxnSp macro="">
      <xdr:nvCxnSpPr>
        <xdr:cNvPr id="529" name="直線コネクタ 528"/>
        <xdr:cNvCxnSpPr/>
      </xdr:nvCxnSpPr>
      <xdr:spPr>
        <a:xfrm>
          <a:off x="14592300" y="654740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17706</xdr:rowOff>
    </xdr:from>
    <xdr:to>
      <xdr:col>21</xdr:col>
      <xdr:colOff>161925</xdr:colOff>
      <xdr:row>38</xdr:row>
      <xdr:rowOff>32300</xdr:rowOff>
    </xdr:to>
    <xdr:cxnSp macro="">
      <xdr:nvCxnSpPr>
        <xdr:cNvPr id="532" name="直線コネクタ 531"/>
        <xdr:cNvCxnSpPr/>
      </xdr:nvCxnSpPr>
      <xdr:spPr>
        <a:xfrm>
          <a:off x="13703300" y="6532806"/>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17706</xdr:rowOff>
    </xdr:from>
    <xdr:to>
      <xdr:col>19</xdr:col>
      <xdr:colOff>644525</xdr:colOff>
      <xdr:row>38</xdr:row>
      <xdr:rowOff>109130</xdr:rowOff>
    </xdr:to>
    <xdr:cxnSp macro="">
      <xdr:nvCxnSpPr>
        <xdr:cNvPr id="535" name="直線コネクタ 534"/>
        <xdr:cNvCxnSpPr/>
      </xdr:nvCxnSpPr>
      <xdr:spPr>
        <a:xfrm flipV="1">
          <a:off x="12814300" y="6532806"/>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122775</xdr:rowOff>
    </xdr:from>
    <xdr:to>
      <xdr:col>23</xdr:col>
      <xdr:colOff>568325</xdr:colOff>
      <xdr:row>38</xdr:row>
      <xdr:rowOff>52925</xdr:rowOff>
    </xdr:to>
    <xdr:sp macro="" textlink="">
      <xdr:nvSpPr>
        <xdr:cNvPr id="545" name="円/楕円 544"/>
        <xdr:cNvSpPr/>
      </xdr:nvSpPr>
      <xdr:spPr>
        <a:xfrm>
          <a:off x="16268700" y="64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145652</xdr:rowOff>
    </xdr:from>
    <xdr:ext cx="534377" cy="259045"/>
    <xdr:sp macro="" textlink="">
      <xdr:nvSpPr>
        <xdr:cNvPr id="546" name="消防費該当値テキスト"/>
        <xdr:cNvSpPr txBox="1"/>
      </xdr:nvSpPr>
      <xdr:spPr>
        <a:xfrm>
          <a:off x="16370300" y="63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166918</xdr:rowOff>
    </xdr:from>
    <xdr:to>
      <xdr:col>22</xdr:col>
      <xdr:colOff>415925</xdr:colOff>
      <xdr:row>38</xdr:row>
      <xdr:rowOff>97068</xdr:rowOff>
    </xdr:to>
    <xdr:sp macro="" textlink="">
      <xdr:nvSpPr>
        <xdr:cNvPr id="547" name="円/楕円 546"/>
        <xdr:cNvSpPr/>
      </xdr:nvSpPr>
      <xdr:spPr>
        <a:xfrm>
          <a:off x="15430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113595</xdr:rowOff>
    </xdr:from>
    <xdr:ext cx="534377" cy="259045"/>
    <xdr:sp macro="" textlink="">
      <xdr:nvSpPr>
        <xdr:cNvPr id="548" name="テキスト ボックス 547"/>
        <xdr:cNvSpPr txBox="1"/>
      </xdr:nvSpPr>
      <xdr:spPr>
        <a:xfrm>
          <a:off x="15214111" y="6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152950</xdr:rowOff>
    </xdr:from>
    <xdr:to>
      <xdr:col>21</xdr:col>
      <xdr:colOff>212725</xdr:colOff>
      <xdr:row>38</xdr:row>
      <xdr:rowOff>83100</xdr:rowOff>
    </xdr:to>
    <xdr:sp macro="" textlink="">
      <xdr:nvSpPr>
        <xdr:cNvPr id="549" name="円/楕円 548"/>
        <xdr:cNvSpPr/>
      </xdr:nvSpPr>
      <xdr:spPr>
        <a:xfrm>
          <a:off x="14541500" y="64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99627</xdr:rowOff>
    </xdr:from>
    <xdr:ext cx="534377" cy="259045"/>
    <xdr:sp macro="" textlink="">
      <xdr:nvSpPr>
        <xdr:cNvPr id="550" name="テキスト ボックス 549"/>
        <xdr:cNvSpPr txBox="1"/>
      </xdr:nvSpPr>
      <xdr:spPr>
        <a:xfrm>
          <a:off x="14325111" y="62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138356</xdr:rowOff>
    </xdr:from>
    <xdr:to>
      <xdr:col>20</xdr:col>
      <xdr:colOff>9525</xdr:colOff>
      <xdr:row>38</xdr:row>
      <xdr:rowOff>68506</xdr:rowOff>
    </xdr:to>
    <xdr:sp macro="" textlink="">
      <xdr:nvSpPr>
        <xdr:cNvPr id="551" name="円/楕円 550"/>
        <xdr:cNvSpPr/>
      </xdr:nvSpPr>
      <xdr:spPr>
        <a:xfrm>
          <a:off x="13652500" y="64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85033</xdr:rowOff>
    </xdr:from>
    <xdr:ext cx="534377" cy="259045"/>
    <xdr:sp macro="" textlink="">
      <xdr:nvSpPr>
        <xdr:cNvPr id="552" name="テキスト ボックス 551"/>
        <xdr:cNvSpPr txBox="1"/>
      </xdr:nvSpPr>
      <xdr:spPr>
        <a:xfrm>
          <a:off x="13436111" y="62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58330</xdr:rowOff>
    </xdr:from>
    <xdr:to>
      <xdr:col>18</xdr:col>
      <xdr:colOff>492125</xdr:colOff>
      <xdr:row>38</xdr:row>
      <xdr:rowOff>159930</xdr:rowOff>
    </xdr:to>
    <xdr:sp macro="" textlink="">
      <xdr:nvSpPr>
        <xdr:cNvPr id="553" name="円/楕円 552"/>
        <xdr:cNvSpPr/>
      </xdr:nvSpPr>
      <xdr:spPr>
        <a:xfrm>
          <a:off x="12763500" y="65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151057</xdr:rowOff>
    </xdr:from>
    <xdr:ext cx="534377" cy="259045"/>
    <xdr:sp macro="" textlink="">
      <xdr:nvSpPr>
        <xdr:cNvPr id="554" name="テキスト ボックス 553"/>
        <xdr:cNvSpPr txBox="1"/>
      </xdr:nvSpPr>
      <xdr:spPr>
        <a:xfrm>
          <a:off x="12547111" y="66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17176</xdr:rowOff>
    </xdr:from>
    <xdr:to>
      <xdr:col>23</xdr:col>
      <xdr:colOff>517525</xdr:colOff>
      <xdr:row>59</xdr:row>
      <xdr:rowOff>17926</xdr:rowOff>
    </xdr:to>
    <xdr:cxnSp macro="">
      <xdr:nvCxnSpPr>
        <xdr:cNvPr id="585" name="直線コネクタ 584"/>
        <xdr:cNvCxnSpPr/>
      </xdr:nvCxnSpPr>
      <xdr:spPr>
        <a:xfrm>
          <a:off x="15481300" y="10132726"/>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17176</xdr:rowOff>
    </xdr:from>
    <xdr:to>
      <xdr:col>22</xdr:col>
      <xdr:colOff>365125</xdr:colOff>
      <xdr:row>59</xdr:row>
      <xdr:rowOff>27292</xdr:rowOff>
    </xdr:to>
    <xdr:cxnSp macro="">
      <xdr:nvCxnSpPr>
        <xdr:cNvPr id="588" name="直線コネクタ 587"/>
        <xdr:cNvCxnSpPr/>
      </xdr:nvCxnSpPr>
      <xdr:spPr>
        <a:xfrm flipV="1">
          <a:off x="14592300" y="10132726"/>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18593</xdr:rowOff>
    </xdr:from>
    <xdr:to>
      <xdr:col>21</xdr:col>
      <xdr:colOff>161925</xdr:colOff>
      <xdr:row>59</xdr:row>
      <xdr:rowOff>27292</xdr:rowOff>
    </xdr:to>
    <xdr:cxnSp macro="">
      <xdr:nvCxnSpPr>
        <xdr:cNvPr id="591" name="直線コネクタ 590"/>
        <xdr:cNvCxnSpPr/>
      </xdr:nvCxnSpPr>
      <xdr:spPr>
        <a:xfrm>
          <a:off x="13703300" y="10134143"/>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18593</xdr:rowOff>
    </xdr:from>
    <xdr:to>
      <xdr:col>19</xdr:col>
      <xdr:colOff>644525</xdr:colOff>
      <xdr:row>59</xdr:row>
      <xdr:rowOff>33150</xdr:rowOff>
    </xdr:to>
    <xdr:cxnSp macro="">
      <xdr:nvCxnSpPr>
        <xdr:cNvPr id="594" name="直線コネクタ 593"/>
        <xdr:cNvCxnSpPr/>
      </xdr:nvCxnSpPr>
      <xdr:spPr>
        <a:xfrm flipV="1">
          <a:off x="12814300" y="10134143"/>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138576</xdr:rowOff>
    </xdr:from>
    <xdr:to>
      <xdr:col>23</xdr:col>
      <xdr:colOff>568325</xdr:colOff>
      <xdr:row>59</xdr:row>
      <xdr:rowOff>68726</xdr:rowOff>
    </xdr:to>
    <xdr:sp macro="" textlink="">
      <xdr:nvSpPr>
        <xdr:cNvPr id="604" name="円/楕円 603"/>
        <xdr:cNvSpPr/>
      </xdr:nvSpPr>
      <xdr:spPr>
        <a:xfrm>
          <a:off x="16268700" y="100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53503</xdr:rowOff>
    </xdr:from>
    <xdr:ext cx="534377" cy="259045"/>
    <xdr:sp macro="" textlink="">
      <xdr:nvSpPr>
        <xdr:cNvPr id="605" name="教育費該当値テキスト"/>
        <xdr:cNvSpPr txBox="1"/>
      </xdr:nvSpPr>
      <xdr:spPr>
        <a:xfrm>
          <a:off x="16370300" y="99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137826</xdr:rowOff>
    </xdr:from>
    <xdr:to>
      <xdr:col>22</xdr:col>
      <xdr:colOff>415925</xdr:colOff>
      <xdr:row>59</xdr:row>
      <xdr:rowOff>67976</xdr:rowOff>
    </xdr:to>
    <xdr:sp macro="" textlink="">
      <xdr:nvSpPr>
        <xdr:cNvPr id="606" name="円/楕円 605"/>
        <xdr:cNvSpPr/>
      </xdr:nvSpPr>
      <xdr:spPr>
        <a:xfrm>
          <a:off x="15430500" y="100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59103</xdr:rowOff>
    </xdr:from>
    <xdr:ext cx="534377" cy="259045"/>
    <xdr:sp macro="" textlink="">
      <xdr:nvSpPr>
        <xdr:cNvPr id="607" name="テキスト ボックス 606"/>
        <xdr:cNvSpPr txBox="1"/>
      </xdr:nvSpPr>
      <xdr:spPr>
        <a:xfrm>
          <a:off x="15214111" y="101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147942</xdr:rowOff>
    </xdr:from>
    <xdr:to>
      <xdr:col>21</xdr:col>
      <xdr:colOff>212725</xdr:colOff>
      <xdr:row>59</xdr:row>
      <xdr:rowOff>78092</xdr:rowOff>
    </xdr:to>
    <xdr:sp macro="" textlink="">
      <xdr:nvSpPr>
        <xdr:cNvPr id="608" name="円/楕円 607"/>
        <xdr:cNvSpPr/>
      </xdr:nvSpPr>
      <xdr:spPr>
        <a:xfrm>
          <a:off x="14541500" y="100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69219</xdr:rowOff>
    </xdr:from>
    <xdr:ext cx="534377" cy="259045"/>
    <xdr:sp macro="" textlink="">
      <xdr:nvSpPr>
        <xdr:cNvPr id="609" name="テキスト ボックス 608"/>
        <xdr:cNvSpPr txBox="1"/>
      </xdr:nvSpPr>
      <xdr:spPr>
        <a:xfrm>
          <a:off x="14325111" y="101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139243</xdr:rowOff>
    </xdr:from>
    <xdr:to>
      <xdr:col>20</xdr:col>
      <xdr:colOff>9525</xdr:colOff>
      <xdr:row>59</xdr:row>
      <xdr:rowOff>69393</xdr:rowOff>
    </xdr:to>
    <xdr:sp macro="" textlink="">
      <xdr:nvSpPr>
        <xdr:cNvPr id="610" name="円/楕円 609"/>
        <xdr:cNvSpPr/>
      </xdr:nvSpPr>
      <xdr:spPr>
        <a:xfrm>
          <a:off x="13652500" y="100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60520</xdr:rowOff>
    </xdr:from>
    <xdr:ext cx="534377" cy="259045"/>
    <xdr:sp macro="" textlink="">
      <xdr:nvSpPr>
        <xdr:cNvPr id="611" name="テキスト ボックス 610"/>
        <xdr:cNvSpPr txBox="1"/>
      </xdr:nvSpPr>
      <xdr:spPr>
        <a:xfrm>
          <a:off x="13436111" y="101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153800</xdr:rowOff>
    </xdr:from>
    <xdr:to>
      <xdr:col>18</xdr:col>
      <xdr:colOff>492125</xdr:colOff>
      <xdr:row>59</xdr:row>
      <xdr:rowOff>83950</xdr:rowOff>
    </xdr:to>
    <xdr:sp macro="" textlink="">
      <xdr:nvSpPr>
        <xdr:cNvPr id="612" name="円/楕円 611"/>
        <xdr:cNvSpPr/>
      </xdr:nvSpPr>
      <xdr:spPr>
        <a:xfrm>
          <a:off x="12763500" y="100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75077</xdr:rowOff>
    </xdr:from>
    <xdr:ext cx="534377" cy="259045"/>
    <xdr:sp macro="" textlink="">
      <xdr:nvSpPr>
        <xdr:cNvPr id="613" name="テキスト ボックス 612"/>
        <xdr:cNvSpPr txBox="1"/>
      </xdr:nvSpPr>
      <xdr:spPr>
        <a:xfrm>
          <a:off x="12547111" y="101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14078</xdr:rowOff>
    </xdr:from>
    <xdr:to>
      <xdr:col>23</xdr:col>
      <xdr:colOff>517525</xdr:colOff>
      <xdr:row>79</xdr:row>
      <xdr:rowOff>46315</xdr:rowOff>
    </xdr:to>
    <xdr:cxnSp macro="">
      <xdr:nvCxnSpPr>
        <xdr:cNvPr id="644" name="直線コネクタ 643"/>
        <xdr:cNvCxnSpPr/>
      </xdr:nvCxnSpPr>
      <xdr:spPr>
        <a:xfrm>
          <a:off x="15481300" y="13558628"/>
          <a:ext cx="8382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133663</xdr:rowOff>
    </xdr:from>
    <xdr:to>
      <xdr:col>22</xdr:col>
      <xdr:colOff>365125</xdr:colOff>
      <xdr:row>79</xdr:row>
      <xdr:rowOff>14078</xdr:rowOff>
    </xdr:to>
    <xdr:cxnSp macro="">
      <xdr:nvCxnSpPr>
        <xdr:cNvPr id="647" name="直線コネクタ 646"/>
        <xdr:cNvCxnSpPr/>
      </xdr:nvCxnSpPr>
      <xdr:spPr>
        <a:xfrm>
          <a:off x="14592300" y="13506763"/>
          <a:ext cx="8890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133663</xdr:rowOff>
    </xdr:from>
    <xdr:to>
      <xdr:col>21</xdr:col>
      <xdr:colOff>161925</xdr:colOff>
      <xdr:row>79</xdr:row>
      <xdr:rowOff>38832</xdr:rowOff>
    </xdr:to>
    <xdr:cxnSp macro="">
      <xdr:nvCxnSpPr>
        <xdr:cNvPr id="650" name="直線コネクタ 649"/>
        <xdr:cNvCxnSpPr/>
      </xdr:nvCxnSpPr>
      <xdr:spPr>
        <a:xfrm flipV="1">
          <a:off x="13703300" y="13506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38832</xdr:rowOff>
    </xdr:from>
    <xdr:to>
      <xdr:col>19</xdr:col>
      <xdr:colOff>644525</xdr:colOff>
      <xdr:row>79</xdr:row>
      <xdr:rowOff>54099</xdr:rowOff>
    </xdr:to>
    <xdr:cxnSp macro="">
      <xdr:nvCxnSpPr>
        <xdr:cNvPr id="653" name="直線コネクタ 652"/>
        <xdr:cNvCxnSpPr/>
      </xdr:nvCxnSpPr>
      <xdr:spPr>
        <a:xfrm flipV="1">
          <a:off x="12814300" y="13583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166965</xdr:rowOff>
    </xdr:from>
    <xdr:to>
      <xdr:col>23</xdr:col>
      <xdr:colOff>568325</xdr:colOff>
      <xdr:row>79</xdr:row>
      <xdr:rowOff>97115</xdr:rowOff>
    </xdr:to>
    <xdr:sp macro="" textlink="">
      <xdr:nvSpPr>
        <xdr:cNvPr id="663" name="円/楕円 662"/>
        <xdr:cNvSpPr/>
      </xdr:nvSpPr>
      <xdr:spPr>
        <a:xfrm>
          <a:off x="16268700" y="13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126342</xdr:rowOff>
    </xdr:from>
    <xdr:ext cx="534377" cy="259045"/>
    <xdr:sp macro="" textlink="">
      <xdr:nvSpPr>
        <xdr:cNvPr id="664" name="災害復旧費該当値テキスト"/>
        <xdr:cNvSpPr txBox="1"/>
      </xdr:nvSpPr>
      <xdr:spPr>
        <a:xfrm>
          <a:off x="16370300" y="133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134728</xdr:rowOff>
    </xdr:from>
    <xdr:to>
      <xdr:col>22</xdr:col>
      <xdr:colOff>415925</xdr:colOff>
      <xdr:row>79</xdr:row>
      <xdr:rowOff>64878</xdr:rowOff>
    </xdr:to>
    <xdr:sp macro="" textlink="">
      <xdr:nvSpPr>
        <xdr:cNvPr id="665" name="円/楕円 664"/>
        <xdr:cNvSpPr/>
      </xdr:nvSpPr>
      <xdr:spPr>
        <a:xfrm>
          <a:off x="15430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81405</xdr:rowOff>
    </xdr:from>
    <xdr:ext cx="534377" cy="259045"/>
    <xdr:sp macro="" textlink="">
      <xdr:nvSpPr>
        <xdr:cNvPr id="666" name="テキスト ボックス 665"/>
        <xdr:cNvSpPr txBox="1"/>
      </xdr:nvSpPr>
      <xdr:spPr>
        <a:xfrm>
          <a:off x="15214111" y="13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82863</xdr:rowOff>
    </xdr:from>
    <xdr:to>
      <xdr:col>21</xdr:col>
      <xdr:colOff>212725</xdr:colOff>
      <xdr:row>79</xdr:row>
      <xdr:rowOff>13013</xdr:rowOff>
    </xdr:to>
    <xdr:sp macro="" textlink="">
      <xdr:nvSpPr>
        <xdr:cNvPr id="667" name="円/楕円 666"/>
        <xdr:cNvSpPr/>
      </xdr:nvSpPr>
      <xdr:spPr>
        <a:xfrm>
          <a:off x="145415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29540</xdr:rowOff>
    </xdr:from>
    <xdr:ext cx="534377" cy="259045"/>
    <xdr:sp macro="" textlink="">
      <xdr:nvSpPr>
        <xdr:cNvPr id="668" name="テキスト ボックス 667"/>
        <xdr:cNvSpPr txBox="1"/>
      </xdr:nvSpPr>
      <xdr:spPr>
        <a:xfrm>
          <a:off x="14325111" y="13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159482</xdr:rowOff>
    </xdr:from>
    <xdr:to>
      <xdr:col>20</xdr:col>
      <xdr:colOff>9525</xdr:colOff>
      <xdr:row>79</xdr:row>
      <xdr:rowOff>89632</xdr:rowOff>
    </xdr:to>
    <xdr:sp macro="" textlink="">
      <xdr:nvSpPr>
        <xdr:cNvPr id="669" name="円/楕円 668"/>
        <xdr:cNvSpPr/>
      </xdr:nvSpPr>
      <xdr:spPr>
        <a:xfrm>
          <a:off x="13652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106159</xdr:rowOff>
    </xdr:from>
    <xdr:ext cx="534377" cy="259045"/>
    <xdr:sp macro="" textlink="">
      <xdr:nvSpPr>
        <xdr:cNvPr id="670" name="テキスト ボックス 669"/>
        <xdr:cNvSpPr txBox="1"/>
      </xdr:nvSpPr>
      <xdr:spPr>
        <a:xfrm>
          <a:off x="13436111" y="133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3299</xdr:rowOff>
    </xdr:from>
    <xdr:to>
      <xdr:col>18</xdr:col>
      <xdr:colOff>492125</xdr:colOff>
      <xdr:row>79</xdr:row>
      <xdr:rowOff>104899</xdr:rowOff>
    </xdr:to>
    <xdr:sp macro="" textlink="">
      <xdr:nvSpPr>
        <xdr:cNvPr id="671" name="円/楕円 670"/>
        <xdr:cNvSpPr/>
      </xdr:nvSpPr>
      <xdr:spPr>
        <a:xfrm>
          <a:off x="12763500" y="13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121426</xdr:rowOff>
    </xdr:from>
    <xdr:ext cx="534377" cy="259045"/>
    <xdr:sp macro="" textlink="">
      <xdr:nvSpPr>
        <xdr:cNvPr id="672" name="テキスト ボックス 671"/>
        <xdr:cNvSpPr txBox="1"/>
      </xdr:nvSpPr>
      <xdr:spPr>
        <a:xfrm>
          <a:off x="12547111" y="133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68980</xdr:rowOff>
    </xdr:from>
    <xdr:to>
      <xdr:col>23</xdr:col>
      <xdr:colOff>517525</xdr:colOff>
      <xdr:row>98</xdr:row>
      <xdr:rowOff>71464</xdr:rowOff>
    </xdr:to>
    <xdr:cxnSp macro="">
      <xdr:nvCxnSpPr>
        <xdr:cNvPr id="703" name="直線コネクタ 702"/>
        <xdr:cNvCxnSpPr/>
      </xdr:nvCxnSpPr>
      <xdr:spPr>
        <a:xfrm>
          <a:off x="15481300" y="16871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65937</xdr:rowOff>
    </xdr:from>
    <xdr:to>
      <xdr:col>22</xdr:col>
      <xdr:colOff>365125</xdr:colOff>
      <xdr:row>98</xdr:row>
      <xdr:rowOff>68980</xdr:rowOff>
    </xdr:to>
    <xdr:cxnSp macro="">
      <xdr:nvCxnSpPr>
        <xdr:cNvPr id="706" name="直線コネクタ 705"/>
        <xdr:cNvCxnSpPr/>
      </xdr:nvCxnSpPr>
      <xdr:spPr>
        <a:xfrm>
          <a:off x="14592300" y="16868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47298</xdr:rowOff>
    </xdr:from>
    <xdr:to>
      <xdr:col>21</xdr:col>
      <xdr:colOff>161925</xdr:colOff>
      <xdr:row>98</xdr:row>
      <xdr:rowOff>65937</xdr:rowOff>
    </xdr:to>
    <xdr:cxnSp macro="">
      <xdr:nvCxnSpPr>
        <xdr:cNvPr id="709" name="直線コネクタ 708"/>
        <xdr:cNvCxnSpPr/>
      </xdr:nvCxnSpPr>
      <xdr:spPr>
        <a:xfrm>
          <a:off x="13703300" y="16849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46321</xdr:rowOff>
    </xdr:from>
    <xdr:to>
      <xdr:col>19</xdr:col>
      <xdr:colOff>644525</xdr:colOff>
      <xdr:row>98</xdr:row>
      <xdr:rowOff>47298</xdr:rowOff>
    </xdr:to>
    <xdr:cxnSp macro="">
      <xdr:nvCxnSpPr>
        <xdr:cNvPr id="712" name="直線コネクタ 711"/>
        <xdr:cNvCxnSpPr/>
      </xdr:nvCxnSpPr>
      <xdr:spPr>
        <a:xfrm>
          <a:off x="12814300" y="16848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20664</xdr:rowOff>
    </xdr:from>
    <xdr:to>
      <xdr:col>23</xdr:col>
      <xdr:colOff>568325</xdr:colOff>
      <xdr:row>98</xdr:row>
      <xdr:rowOff>122264</xdr:rowOff>
    </xdr:to>
    <xdr:sp macro="" textlink="">
      <xdr:nvSpPr>
        <xdr:cNvPr id="722" name="円/楕円 721"/>
        <xdr:cNvSpPr/>
      </xdr:nvSpPr>
      <xdr:spPr>
        <a:xfrm>
          <a:off x="16268700" y="1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170541</xdr:rowOff>
    </xdr:from>
    <xdr:ext cx="599010" cy="259045"/>
    <xdr:sp macro="" textlink="">
      <xdr:nvSpPr>
        <xdr:cNvPr id="723" name="公債費該当値テキスト"/>
        <xdr:cNvSpPr txBox="1"/>
      </xdr:nvSpPr>
      <xdr:spPr>
        <a:xfrm>
          <a:off x="16370300" y="168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18180</xdr:rowOff>
    </xdr:from>
    <xdr:to>
      <xdr:col>22</xdr:col>
      <xdr:colOff>415925</xdr:colOff>
      <xdr:row>98</xdr:row>
      <xdr:rowOff>119780</xdr:rowOff>
    </xdr:to>
    <xdr:sp macro="" textlink="">
      <xdr:nvSpPr>
        <xdr:cNvPr id="724" name="円/楕円 723"/>
        <xdr:cNvSpPr/>
      </xdr:nvSpPr>
      <xdr:spPr>
        <a:xfrm>
          <a:off x="15430500" y="168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136307</xdr:rowOff>
    </xdr:from>
    <xdr:ext cx="599010" cy="259045"/>
    <xdr:sp macro="" textlink="">
      <xdr:nvSpPr>
        <xdr:cNvPr id="725" name="テキスト ボックス 724"/>
        <xdr:cNvSpPr txBox="1"/>
      </xdr:nvSpPr>
      <xdr:spPr>
        <a:xfrm>
          <a:off x="15181794" y="1659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15137</xdr:rowOff>
    </xdr:from>
    <xdr:to>
      <xdr:col>21</xdr:col>
      <xdr:colOff>212725</xdr:colOff>
      <xdr:row>98</xdr:row>
      <xdr:rowOff>116737</xdr:rowOff>
    </xdr:to>
    <xdr:sp macro="" textlink="">
      <xdr:nvSpPr>
        <xdr:cNvPr id="726" name="円/楕円 725"/>
        <xdr:cNvSpPr/>
      </xdr:nvSpPr>
      <xdr:spPr>
        <a:xfrm>
          <a:off x="14541500" y="16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107864</xdr:rowOff>
    </xdr:from>
    <xdr:ext cx="599010" cy="259045"/>
    <xdr:sp macro="" textlink="">
      <xdr:nvSpPr>
        <xdr:cNvPr id="727" name="テキスト ボックス 726"/>
        <xdr:cNvSpPr txBox="1"/>
      </xdr:nvSpPr>
      <xdr:spPr>
        <a:xfrm>
          <a:off x="14292794" y="169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167948</xdr:rowOff>
    </xdr:from>
    <xdr:to>
      <xdr:col>20</xdr:col>
      <xdr:colOff>9525</xdr:colOff>
      <xdr:row>98</xdr:row>
      <xdr:rowOff>98098</xdr:rowOff>
    </xdr:to>
    <xdr:sp macro="" textlink="">
      <xdr:nvSpPr>
        <xdr:cNvPr id="728" name="円/楕円 727"/>
        <xdr:cNvSpPr/>
      </xdr:nvSpPr>
      <xdr:spPr>
        <a:xfrm>
          <a:off x="13652500" y="167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89225</xdr:rowOff>
    </xdr:from>
    <xdr:ext cx="599010" cy="259045"/>
    <xdr:sp macro="" textlink="">
      <xdr:nvSpPr>
        <xdr:cNvPr id="729" name="テキスト ボックス 728"/>
        <xdr:cNvSpPr txBox="1"/>
      </xdr:nvSpPr>
      <xdr:spPr>
        <a:xfrm>
          <a:off x="13403794" y="1689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166971</xdr:rowOff>
    </xdr:from>
    <xdr:to>
      <xdr:col>18</xdr:col>
      <xdr:colOff>492125</xdr:colOff>
      <xdr:row>98</xdr:row>
      <xdr:rowOff>97121</xdr:rowOff>
    </xdr:to>
    <xdr:sp macro="" textlink="">
      <xdr:nvSpPr>
        <xdr:cNvPr id="730" name="円/楕円 729"/>
        <xdr:cNvSpPr/>
      </xdr:nvSpPr>
      <xdr:spPr>
        <a:xfrm>
          <a:off x="12763500" y="167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88248</xdr:rowOff>
    </xdr:from>
    <xdr:ext cx="599010" cy="259045"/>
    <xdr:sp macro="" textlink="">
      <xdr:nvSpPr>
        <xdr:cNvPr id="731" name="テキスト ボックス 730"/>
        <xdr:cNvSpPr txBox="1"/>
      </xdr:nvSpPr>
      <xdr:spPr>
        <a:xfrm>
          <a:off x="12514794" y="168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商工費は住民一人当たり</a:t>
          </a:r>
          <a:r>
            <a:rPr kumimoji="1" lang="en-US" altLang="ja-JP" sz="1300">
              <a:latin typeface="ＭＳ Ｐゴシック"/>
            </a:rPr>
            <a:t>84,204</a:t>
          </a:r>
          <a:r>
            <a:rPr kumimoji="1" lang="ja-JP" altLang="en-US" sz="1300">
              <a:latin typeface="ＭＳ Ｐゴシック"/>
            </a:rPr>
            <a:t>円と類似団体平均値を</a:t>
          </a:r>
          <a:r>
            <a:rPr kumimoji="1" lang="en-US" altLang="ja-JP" sz="1300">
              <a:latin typeface="ＭＳ Ｐゴシック"/>
            </a:rPr>
            <a:t>3,443</a:t>
          </a:r>
          <a:r>
            <a:rPr kumimoji="1" lang="ja-JP" altLang="en-US" sz="1300">
              <a:latin typeface="ＭＳ Ｐゴシック"/>
            </a:rPr>
            <a:t>円上回っている。商工費決算額の内、中小企業振興資金預託金、及び世界遺産である高野山のための観光費が平均より高い水準となる主な要因である。</a:t>
          </a:r>
        </a:p>
        <a:p>
          <a:r>
            <a:rPr kumimoji="1" lang="ja-JP" altLang="en-US" sz="1300">
              <a:latin typeface="ＭＳ Ｐゴシック"/>
            </a:rPr>
            <a:t>土木費は住民一人当たり</a:t>
          </a:r>
          <a:r>
            <a:rPr kumimoji="1" lang="en-US" altLang="ja-JP" sz="1300">
              <a:latin typeface="ＭＳ Ｐゴシック"/>
            </a:rPr>
            <a:t>126,483</a:t>
          </a:r>
          <a:r>
            <a:rPr kumimoji="1" lang="ja-JP" altLang="en-US" sz="1300">
              <a:latin typeface="ＭＳ Ｐゴシック"/>
            </a:rPr>
            <a:t>円と類似団体平均値を</a:t>
          </a:r>
          <a:r>
            <a:rPr kumimoji="1" lang="en-US" altLang="ja-JP" sz="1300">
              <a:latin typeface="ＭＳ Ｐゴシック"/>
            </a:rPr>
            <a:t>28,210</a:t>
          </a:r>
          <a:r>
            <a:rPr kumimoji="1" lang="ja-JP" altLang="en-US" sz="1300">
              <a:latin typeface="ＭＳ Ｐゴシック"/>
            </a:rPr>
            <a:t>円下回っている。平成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年度まで行った電線類の地下埋設工事が終了したため、平成</a:t>
          </a:r>
          <a:r>
            <a:rPr kumimoji="1" lang="en-US" altLang="ja-JP" sz="1300">
              <a:latin typeface="ＭＳ Ｐゴシック"/>
            </a:rPr>
            <a:t>28</a:t>
          </a:r>
          <a:r>
            <a:rPr kumimoji="1" lang="ja-JP" altLang="en-US" sz="1300">
              <a:latin typeface="ＭＳ Ｐゴシック"/>
            </a:rPr>
            <a:t>年度は大幅な減額となった。</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82,127</a:t>
          </a:r>
          <a:r>
            <a:rPr kumimoji="1" lang="ja-JP" altLang="en-US" sz="1300">
              <a:latin typeface="ＭＳ Ｐゴシック"/>
            </a:rPr>
            <a:t>円と類似団体平均値を</a:t>
          </a:r>
          <a:r>
            <a:rPr kumimoji="1" lang="en-US" altLang="ja-JP" sz="1300">
              <a:latin typeface="ＭＳ Ｐゴシック"/>
            </a:rPr>
            <a:t>15,877</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年度は水槽付消防ポンプ自動車の更新を行ったため、大幅な増額となった。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の現在高は１，２４９，９７４千円となっており、前年度末より増額となった。（前年度比＋１７，３３４千円）。前年度からの純繰越金の増により剰余金が発生し、上積みを行ったことが増加の要因である。</a:t>
          </a:r>
        </a:p>
        <a:p>
          <a:r>
            <a:rPr kumimoji="1" lang="ja-JP" altLang="en-US" sz="1100">
              <a:latin typeface="ＭＳ ゴシック" pitchFamily="49" charset="-128"/>
              <a:ea typeface="ＭＳ ゴシック" pitchFamily="49" charset="-128"/>
            </a:rPr>
            <a:t>平成２８年度実質収支は１１３，５１７千円となっており、実質単年度収支は－３３，６７４千円となった。</a:t>
          </a:r>
        </a:p>
        <a:p>
          <a:r>
            <a:rPr kumimoji="1" lang="ja-JP" altLang="en-US" sz="1100">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国民健康保険特別会計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800">
              <a:solidFill>
                <a:sysClr val="windowText" lastClr="000000"/>
              </a:solidFill>
              <a:latin typeface="ＭＳ ゴシック" pitchFamily="49" charset="-128"/>
              <a:ea typeface="ＭＳ ゴシック" pitchFamily="49" charset="-128"/>
            </a:rPr>
            <a:t>5</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7</a:t>
          </a:r>
          <a:r>
            <a:rPr kumimoji="1" lang="ja-JP" altLang="en-US" sz="800">
              <a:solidFill>
                <a:sysClr val="windowText" lastClr="000000"/>
              </a:solidFill>
              <a:latin typeface="ＭＳ ゴシック" pitchFamily="49" charset="-128"/>
              <a:ea typeface="ＭＳ ゴシック" pitchFamily="49" charset="-128"/>
            </a:rPr>
            <a:t>％で推移している。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一般会計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国の経済対策の影響で約</a:t>
          </a:r>
          <a:r>
            <a:rPr kumimoji="1" lang="en-US" altLang="ja-JP" sz="800">
              <a:solidFill>
                <a:sysClr val="windowText" lastClr="000000"/>
              </a:solidFill>
              <a:latin typeface="ＭＳ ゴシック" pitchFamily="49" charset="-128"/>
              <a:ea typeface="ＭＳ ゴシック" pitchFamily="49" charset="-128"/>
            </a:rPr>
            <a:t>10</a:t>
          </a:r>
          <a:r>
            <a:rPr kumimoji="1" lang="ja-JP" altLang="en-US" sz="800">
              <a:solidFill>
                <a:sysClr val="windowText" lastClr="000000"/>
              </a:solidFill>
              <a:latin typeface="ＭＳ ゴシック" pitchFamily="49" charset="-128"/>
              <a:ea typeface="ＭＳ ゴシック" pitchFamily="49" charset="-128"/>
            </a:rPr>
            <a:t>％と比率が高い時期が続いた後、平成２４年度に一時落ち込んだがその後再び増加傾向にあったが、平成２８年度は前年度比</a:t>
          </a:r>
          <a:r>
            <a:rPr kumimoji="1" lang="en-US" altLang="ja-JP" sz="800">
              <a:solidFill>
                <a:sysClr val="windowText" lastClr="000000"/>
              </a:solidFill>
              <a:latin typeface="ＭＳ ゴシック" pitchFamily="49" charset="-128"/>
              <a:ea typeface="ＭＳ ゴシック" pitchFamily="49" charset="-128"/>
            </a:rPr>
            <a:t>2.3</a:t>
          </a:r>
          <a:r>
            <a:rPr kumimoji="1" lang="ja-JP" altLang="en-US" sz="800">
              <a:solidFill>
                <a:sysClr val="windowText" lastClr="000000"/>
              </a:solidFill>
              <a:latin typeface="ＭＳ ゴシック" pitchFamily="49" charset="-128"/>
              <a:ea typeface="ＭＳ ゴシック" pitchFamily="49" charset="-128"/>
            </a:rPr>
            <a:t>％の減少となった。今後は少子高齢化による人口減少や、病院の診療所化に伴い普通交付税の減が見込まれることから、引き続き財政の健全化を図っていく。</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水道事業会計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介護保険特別会計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国民健康保険高野山総合診療所特別会計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下水道特別会計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0.4</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国民健康保険富貴診療所特別会計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後期高齢者医療特別会計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その他の会計（黒字）</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その他の会計（黒字）には、簡易水道特別会計、生活排水処理事業特別会計、農業集落排水事業特別会計が含まれている。どの会計も一般会計からの繰入で財政運営をおこなっており、</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4173353</v>
      </c>
      <c r="BO4" s="411"/>
      <c r="BP4" s="411"/>
      <c r="BQ4" s="411"/>
      <c r="BR4" s="411"/>
      <c r="BS4" s="411"/>
      <c r="BT4" s="411"/>
      <c r="BU4" s="412"/>
      <c r="BV4" s="410">
        <v>4399128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4038202</v>
      </c>
      <c r="BO5" s="416"/>
      <c r="BP5" s="416"/>
      <c r="BQ5" s="416"/>
      <c r="BR5" s="416"/>
      <c r="BS5" s="416"/>
      <c r="BT5" s="416"/>
      <c r="BU5" s="417"/>
      <c r="BV5" s="415">
        <v>4222456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93.1</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135151</v>
      </c>
      <c r="BO6" s="416"/>
      <c r="BP6" s="416"/>
      <c r="BQ6" s="416"/>
      <c r="BR6" s="416"/>
      <c r="BS6" s="416"/>
      <c r="BT6" s="416"/>
      <c r="BU6" s="417"/>
      <c r="BV6" s="415">
        <v>176672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96.9</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21634</v>
      </c>
      <c r="BO7" s="416"/>
      <c r="BP7" s="416"/>
      <c r="BQ7" s="416"/>
      <c r="BR7" s="416"/>
      <c r="BS7" s="416"/>
      <c r="BT7" s="416"/>
      <c r="BU7" s="417"/>
      <c r="BV7" s="415">
        <v>12147</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2095571</v>
      </c>
      <c r="CU7" s="416"/>
      <c r="CV7" s="416"/>
      <c r="CW7" s="416"/>
      <c r="CX7" s="416"/>
      <c r="CY7" s="416"/>
      <c r="CZ7" s="416"/>
      <c r="DA7" s="417"/>
      <c r="DB7" s="415">
        <v>2132801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113517</v>
      </c>
      <c r="BO8" s="416"/>
      <c r="BP8" s="416"/>
      <c r="BQ8" s="416"/>
      <c r="BR8" s="416"/>
      <c r="BS8" s="416"/>
      <c r="BT8" s="416"/>
      <c r="BU8" s="417"/>
      <c r="BV8" s="415">
        <v>164525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3352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-51008</v>
      </c>
      <c r="BO9" s="416"/>
      <c r="BP9" s="416"/>
      <c r="BQ9" s="416"/>
      <c r="BR9" s="416"/>
      <c r="BS9" s="416"/>
      <c r="BT9" s="416"/>
      <c r="BU9" s="417"/>
      <c r="BV9" s="415">
        <v>19782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3975</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68734</v>
      </c>
      <c r="BO10" s="416"/>
      <c r="BP10" s="416"/>
      <c r="BQ10" s="416"/>
      <c r="BR10" s="416"/>
      <c r="BS10" s="416"/>
      <c r="BT10" s="416"/>
      <c r="BU10" s="417"/>
      <c r="BV10" s="415">
        <v>210922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3243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51400</v>
      </c>
      <c r="BO12" s="416"/>
      <c r="BP12" s="416"/>
      <c r="BQ12" s="416"/>
      <c r="BR12" s="416"/>
      <c r="BS12" s="416"/>
      <c r="BT12" s="416"/>
      <c r="BU12" s="417"/>
      <c r="BV12" s="415">
        <v>137875</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3215</v>
      </c>
      <c r="S13" s="517"/>
      <c r="T13" s="517"/>
      <c r="U13" s="517"/>
      <c r="V13" s="518"/>
      <c r="W13" s="504" t="s">
        <v>123</v>
      </c>
      <c r="X13" s="428"/>
      <c r="Y13" s="428"/>
      <c r="Z13" s="428"/>
      <c r="AA13" s="428"/>
      <c r="AB13" s="429"/>
      <c r="AC13" s="391">
        <v>56</v>
      </c>
      <c r="AD13" s="392"/>
      <c r="AE13" s="392"/>
      <c r="AF13" s="392"/>
      <c r="AG13" s="393"/>
      <c r="AH13" s="391">
        <v>99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-33674</v>
      </c>
      <c r="BO13" s="416"/>
      <c r="BP13" s="416"/>
      <c r="BQ13" s="416"/>
      <c r="BR13" s="416"/>
      <c r="BS13" s="416"/>
      <c r="BT13" s="416"/>
      <c r="BU13" s="417"/>
      <c r="BV13" s="415">
        <v>92829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3298</v>
      </c>
      <c r="S14" s="517"/>
      <c r="T14" s="517"/>
      <c r="U14" s="517"/>
      <c r="V14" s="518"/>
      <c r="W14" s="519"/>
      <c r="X14" s="431"/>
      <c r="Y14" s="431"/>
      <c r="Z14" s="431"/>
      <c r="AA14" s="431"/>
      <c r="AB14" s="432"/>
      <c r="AC14" s="509">
        <v>3.3</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3275</v>
      </c>
      <c r="S15" s="517"/>
      <c r="T15" s="517"/>
      <c r="U15" s="517"/>
      <c r="V15" s="518"/>
      <c r="W15" s="504" t="s">
        <v>130</v>
      </c>
      <c r="X15" s="428"/>
      <c r="Y15" s="428"/>
      <c r="Z15" s="428"/>
      <c r="AA15" s="428"/>
      <c r="AB15" s="429"/>
      <c r="AC15" s="391">
        <v>208</v>
      </c>
      <c r="AD15" s="392"/>
      <c r="AE15" s="392"/>
      <c r="AF15" s="392"/>
      <c r="AG15" s="393"/>
      <c r="AH15" s="391">
        <v>269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384983</v>
      </c>
      <c r="BO15" s="411"/>
      <c r="BP15" s="411"/>
      <c r="BQ15" s="411"/>
      <c r="BR15" s="411"/>
      <c r="BS15" s="411"/>
      <c r="BT15" s="411"/>
      <c r="BU15" s="412"/>
      <c r="BV15" s="410">
        <v>374505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12.3</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1914497</v>
      </c>
      <c r="BO16" s="416"/>
      <c r="BP16" s="416"/>
      <c r="BQ16" s="416"/>
      <c r="BR16" s="416"/>
      <c r="BS16" s="416"/>
      <c r="BT16" s="416"/>
      <c r="BU16" s="417"/>
      <c r="BV16" s="415">
        <v>1926961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1433</v>
      </c>
      <c r="AD17" s="392"/>
      <c r="AE17" s="392"/>
      <c r="AF17" s="392"/>
      <c r="AG17" s="393"/>
      <c r="AH17" s="391">
        <v>1617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483752</v>
      </c>
      <c r="BO17" s="416"/>
      <c r="BP17" s="416"/>
      <c r="BQ17" s="416"/>
      <c r="BR17" s="416"/>
      <c r="BS17" s="416"/>
      <c r="BT17" s="416"/>
      <c r="BU17" s="417"/>
      <c r="BV17" s="415">
        <v>468508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137.03</v>
      </c>
      <c r="M18" s="480"/>
      <c r="N18" s="480"/>
      <c r="O18" s="480"/>
      <c r="P18" s="480"/>
      <c r="Q18" s="480"/>
      <c r="R18" s="481"/>
      <c r="S18" s="481"/>
      <c r="T18" s="481"/>
      <c r="U18" s="481"/>
      <c r="V18" s="482"/>
      <c r="W18" s="496"/>
      <c r="X18" s="497"/>
      <c r="Y18" s="497"/>
      <c r="Z18" s="497"/>
      <c r="AA18" s="497"/>
      <c r="AB18" s="505"/>
      <c r="AC18" s="379">
        <v>84.4</v>
      </c>
      <c r="AD18" s="380"/>
      <c r="AE18" s="380"/>
      <c r="AF18" s="380"/>
      <c r="AG18" s="483"/>
      <c r="AH18" s="379">
        <v>81.5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1969765</v>
      </c>
      <c r="BO18" s="416"/>
      <c r="BP18" s="416"/>
      <c r="BQ18" s="416"/>
      <c r="BR18" s="416"/>
      <c r="BS18" s="416"/>
      <c r="BT18" s="416"/>
      <c r="BU18" s="417"/>
      <c r="BV18" s="415">
        <v>1964700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2858139</v>
      </c>
      <c r="BO19" s="416"/>
      <c r="BP19" s="416"/>
      <c r="BQ19" s="416"/>
      <c r="BR19" s="416"/>
      <c r="BS19" s="416"/>
      <c r="BT19" s="416"/>
      <c r="BU19" s="417"/>
      <c r="BV19" s="415">
        <v>3032248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1468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3318294</v>
      </c>
      <c r="BO23" s="416"/>
      <c r="BP23" s="416"/>
      <c r="BQ23" s="416"/>
      <c r="BR23" s="416"/>
      <c r="BS23" s="416"/>
      <c r="BT23" s="416"/>
      <c r="BU23" s="417"/>
      <c r="BV23" s="415">
        <v>3301594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6300</v>
      </c>
      <c r="R24" s="392"/>
      <c r="S24" s="392"/>
      <c r="T24" s="392"/>
      <c r="U24" s="392"/>
      <c r="V24" s="393"/>
      <c r="W24" s="457"/>
      <c r="X24" s="448"/>
      <c r="Y24" s="449"/>
      <c r="Z24" s="388" t="s">
        <v>154</v>
      </c>
      <c r="AA24" s="389"/>
      <c r="AB24" s="389"/>
      <c r="AC24" s="389"/>
      <c r="AD24" s="389"/>
      <c r="AE24" s="389"/>
      <c r="AF24" s="389"/>
      <c r="AG24" s="390"/>
      <c r="AH24" s="391">
        <v>106</v>
      </c>
      <c r="AI24" s="392"/>
      <c r="AJ24" s="392"/>
      <c r="AK24" s="392"/>
      <c r="AL24" s="393"/>
      <c r="AM24" s="391">
        <v>290546</v>
      </c>
      <c r="AN24" s="392"/>
      <c r="AO24" s="392"/>
      <c r="AP24" s="392"/>
      <c r="AQ24" s="392"/>
      <c r="AR24" s="393"/>
      <c r="AS24" s="391">
        <v>2741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3122974</v>
      </c>
      <c r="BO24" s="416"/>
      <c r="BP24" s="416"/>
      <c r="BQ24" s="416"/>
      <c r="BR24" s="416"/>
      <c r="BS24" s="416"/>
      <c r="BT24" s="416"/>
      <c r="BU24" s="417"/>
      <c r="BV24" s="415">
        <v>2993174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5400</v>
      </c>
      <c r="R25" s="392"/>
      <c r="S25" s="392"/>
      <c r="T25" s="392"/>
      <c r="U25" s="392"/>
      <c r="V25" s="393"/>
      <c r="W25" s="457"/>
      <c r="X25" s="448"/>
      <c r="Y25" s="449"/>
      <c r="Z25" s="388" t="s">
        <v>157</v>
      </c>
      <c r="AA25" s="389"/>
      <c r="AB25" s="389"/>
      <c r="AC25" s="389"/>
      <c r="AD25" s="389"/>
      <c r="AE25" s="389"/>
      <c r="AF25" s="389"/>
      <c r="AG25" s="390"/>
      <c r="AH25" s="391">
        <v>23</v>
      </c>
      <c r="AI25" s="392"/>
      <c r="AJ25" s="392"/>
      <c r="AK25" s="392"/>
      <c r="AL25" s="393"/>
      <c r="AM25" s="391">
        <v>60283</v>
      </c>
      <c r="AN25" s="392"/>
      <c r="AO25" s="392"/>
      <c r="AP25" s="392"/>
      <c r="AQ25" s="392"/>
      <c r="AR25" s="393"/>
      <c r="AS25" s="391">
        <v>2621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4950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6768</v>
      </c>
      <c r="AN26" s="392"/>
      <c r="AO26" s="392"/>
      <c r="AP26" s="392"/>
      <c r="AQ26" s="392"/>
      <c r="AR26" s="393"/>
      <c r="AS26" s="391">
        <v>2256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81368</v>
      </c>
      <c r="BO27" s="419"/>
      <c r="BP27" s="419"/>
      <c r="BQ27" s="419"/>
      <c r="BR27" s="419"/>
      <c r="BS27" s="419"/>
      <c r="BT27" s="419"/>
      <c r="BU27" s="420"/>
      <c r="BV27" s="418">
        <v>81354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1249974</v>
      </c>
      <c r="BO28" s="411"/>
      <c r="BP28" s="411"/>
      <c r="BQ28" s="411"/>
      <c r="BR28" s="411"/>
      <c r="BS28" s="411"/>
      <c r="BT28" s="411"/>
      <c r="BU28" s="412"/>
      <c r="BV28" s="410">
        <v>1232640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1800</v>
      </c>
      <c r="R29" s="392"/>
      <c r="S29" s="392"/>
      <c r="T29" s="392"/>
      <c r="U29" s="392"/>
      <c r="V29" s="393"/>
      <c r="W29" s="458"/>
      <c r="X29" s="459"/>
      <c r="Y29" s="460"/>
      <c r="Z29" s="388" t="s">
        <v>170</v>
      </c>
      <c r="AA29" s="389"/>
      <c r="AB29" s="389"/>
      <c r="AC29" s="389"/>
      <c r="AD29" s="389"/>
      <c r="AE29" s="389"/>
      <c r="AF29" s="389"/>
      <c r="AG29" s="390"/>
      <c r="AH29" s="391">
        <v>106</v>
      </c>
      <c r="AI29" s="392"/>
      <c r="AJ29" s="392"/>
      <c r="AK29" s="392"/>
      <c r="AL29" s="393"/>
      <c r="AM29" s="391">
        <v>290546</v>
      </c>
      <c r="AN29" s="392"/>
      <c r="AO29" s="392"/>
      <c r="AP29" s="392"/>
      <c r="AQ29" s="392"/>
      <c r="AR29" s="393"/>
      <c r="AS29" s="391">
        <v>2741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40611</v>
      </c>
      <c r="BO29" s="416"/>
      <c r="BP29" s="416"/>
      <c r="BQ29" s="416"/>
      <c r="BR29" s="416"/>
      <c r="BS29" s="416"/>
      <c r="BT29" s="416"/>
      <c r="BU29" s="417"/>
      <c r="BV29" s="415">
        <v>56573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658430</v>
      </c>
      <c r="BO30" s="419"/>
      <c r="BP30" s="419"/>
      <c r="BQ30" s="419"/>
      <c r="BR30" s="419"/>
      <c r="BS30" s="419"/>
      <c r="BT30" s="419"/>
      <c r="BU30" s="420"/>
      <c r="BV30" s="418">
        <v>516905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高野町国民健康保険特別会計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高野町水道事業会計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高野町簡易水道特別会計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高野町介護保険特別会計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高野町下水道特別会計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和歌山県地方税回収機構</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高野町後期高齢者医療特別会計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高野町生活排水処理事業特別会計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橋本周辺広域市町村圏組合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高野町国民健康保険富貴診療所特別会計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高野町農業集落排水事業特別会計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伊都郡町村及び橋本市老人福祉施設事務組合（国城寮）</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高野町国民健康保険高野山総合診療所特別会計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伊都郡町村及び橋本市児童福祉施設事務組合（わかくさ）</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和歌山県後期高齢者医療広域連合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和歌山県後期高齢者医療広域連合（特別会計）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伊都郡町村及び橋本市老人福祉施設事務組合（公営企業会計）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120" zoomScaleNormal="12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6.23</v>
      </c>
      <c r="G34" s="33">
        <v>6.48</v>
      </c>
      <c r="H34" s="33">
        <v>6.25</v>
      </c>
      <c r="I34" s="33">
        <v>5.87</v>
      </c>
      <c r="J34" s="34">
        <v>5.92</v>
      </c>
      <c r="K34" s="22"/>
      <c r="L34" s="22"/>
      <c r="M34" s="22"/>
      <c r="N34" s="22"/>
      <c r="O34" s="22"/>
      <c r="P34" s="22"/>
    </row>
    <row r="35" spans="1:16" ht="39" customHeight="1" x14ac:dyDescent="0.15">
      <c r="A35" s="22"/>
      <c r="B35" s="35"/>
      <c r="C35" s="1178" t="s">
        <v>530</v>
      </c>
      <c r="D35" s="1179"/>
      <c r="E35" s="1180"/>
      <c r="F35" s="36">
        <v>3.84</v>
      </c>
      <c r="G35" s="37">
        <v>6.42</v>
      </c>
      <c r="H35" s="37">
        <v>7.23</v>
      </c>
      <c r="I35" s="37">
        <v>7.71</v>
      </c>
      <c r="J35" s="38">
        <v>5.41</v>
      </c>
      <c r="K35" s="22"/>
      <c r="L35" s="22"/>
      <c r="M35" s="22"/>
      <c r="N35" s="22"/>
      <c r="O35" s="22"/>
      <c r="P35" s="22"/>
    </row>
    <row r="36" spans="1:16" ht="39" customHeight="1" x14ac:dyDescent="0.15">
      <c r="A36" s="22"/>
      <c r="B36" s="35"/>
      <c r="C36" s="1178" t="s">
        <v>531</v>
      </c>
      <c r="D36" s="1179"/>
      <c r="E36" s="1180"/>
      <c r="F36" s="36">
        <v>2.68</v>
      </c>
      <c r="G36" s="37">
        <v>2.73</v>
      </c>
      <c r="H36" s="37">
        <v>3.09</v>
      </c>
      <c r="I36" s="37">
        <v>3.42</v>
      </c>
      <c r="J36" s="38">
        <v>3.68</v>
      </c>
      <c r="K36" s="22"/>
      <c r="L36" s="22"/>
      <c r="M36" s="22"/>
      <c r="N36" s="22"/>
      <c r="O36" s="22"/>
      <c r="P36" s="22"/>
    </row>
    <row r="37" spans="1:16" ht="39" customHeight="1" x14ac:dyDescent="0.15">
      <c r="A37" s="22"/>
      <c r="B37" s="35"/>
      <c r="C37" s="1178" t="s">
        <v>532</v>
      </c>
      <c r="D37" s="1179"/>
      <c r="E37" s="1180"/>
      <c r="F37" s="36">
        <v>0.95</v>
      </c>
      <c r="G37" s="37">
        <v>1.46</v>
      </c>
      <c r="H37" s="37">
        <v>1.63</v>
      </c>
      <c r="I37" s="37">
        <v>1.41</v>
      </c>
      <c r="J37" s="38">
        <v>1.8</v>
      </c>
      <c r="K37" s="22"/>
      <c r="L37" s="22"/>
      <c r="M37" s="22"/>
      <c r="N37" s="22"/>
      <c r="O37" s="22"/>
      <c r="P37" s="22"/>
    </row>
    <row r="38" spans="1:16" ht="39" customHeight="1" x14ac:dyDescent="0.15">
      <c r="A38" s="22"/>
      <c r="B38" s="35"/>
      <c r="C38" s="1178" t="s">
        <v>533</v>
      </c>
      <c r="D38" s="1179"/>
      <c r="E38" s="1180"/>
      <c r="F38" s="36">
        <v>1.59</v>
      </c>
      <c r="G38" s="37">
        <v>2.1</v>
      </c>
      <c r="H38" s="37">
        <v>0.93</v>
      </c>
      <c r="I38" s="37">
        <v>1.38</v>
      </c>
      <c r="J38" s="38">
        <v>1.59</v>
      </c>
      <c r="K38" s="22"/>
      <c r="L38" s="22"/>
      <c r="M38" s="22"/>
      <c r="N38" s="22"/>
      <c r="O38" s="22"/>
      <c r="P38" s="22"/>
    </row>
    <row r="39" spans="1:16" ht="39" customHeight="1" x14ac:dyDescent="0.15">
      <c r="A39" s="22"/>
      <c r="B39" s="35"/>
      <c r="C39" s="1178" t="s">
        <v>534</v>
      </c>
      <c r="D39" s="1179"/>
      <c r="E39" s="1180"/>
      <c r="F39" s="36">
        <v>0.26</v>
      </c>
      <c r="G39" s="37">
        <v>0.16</v>
      </c>
      <c r="H39" s="37">
        <v>0.19</v>
      </c>
      <c r="I39" s="37">
        <v>0.25</v>
      </c>
      <c r="J39" s="38">
        <v>0.23</v>
      </c>
      <c r="K39" s="22"/>
      <c r="L39" s="22"/>
      <c r="M39" s="22"/>
      <c r="N39" s="22"/>
      <c r="O39" s="22"/>
      <c r="P39" s="22"/>
    </row>
    <row r="40" spans="1:16" ht="39" customHeight="1" x14ac:dyDescent="0.15">
      <c r="A40" s="22"/>
      <c r="B40" s="35"/>
      <c r="C40" s="1178" t="s">
        <v>535</v>
      </c>
      <c r="D40" s="1179"/>
      <c r="E40" s="1180"/>
      <c r="F40" s="36">
        <v>0.11</v>
      </c>
      <c r="G40" s="37">
        <v>0.18</v>
      </c>
      <c r="H40" s="37">
        <v>0.32</v>
      </c>
      <c r="I40" s="37">
        <v>0.28999999999999998</v>
      </c>
      <c r="J40" s="38">
        <v>0.23</v>
      </c>
      <c r="K40" s="22"/>
      <c r="L40" s="22"/>
      <c r="M40" s="22"/>
      <c r="N40" s="22"/>
      <c r="O40" s="22"/>
      <c r="P40" s="22"/>
    </row>
    <row r="41" spans="1:16" ht="39" customHeight="1" x14ac:dyDescent="0.15">
      <c r="A41" s="22"/>
      <c r="B41" s="35"/>
      <c r="C41" s="1178" t="s">
        <v>536</v>
      </c>
      <c r="D41" s="1179"/>
      <c r="E41" s="1180"/>
      <c r="F41" s="36">
        <v>0.18</v>
      </c>
      <c r="G41" s="37">
        <v>0.27</v>
      </c>
      <c r="H41" s="37">
        <v>0.17</v>
      </c>
      <c r="I41" s="37">
        <v>0.23</v>
      </c>
      <c r="J41" s="38">
        <v>0.21</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0.24</v>
      </c>
      <c r="G43" s="42">
        <v>0.19</v>
      </c>
      <c r="H43" s="42">
        <v>0.17</v>
      </c>
      <c r="I43" s="42">
        <v>0.17</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469</v>
      </c>
      <c r="L45" s="60">
        <v>454</v>
      </c>
      <c r="M45" s="60">
        <v>402</v>
      </c>
      <c r="N45" s="60">
        <v>387</v>
      </c>
      <c r="O45" s="61">
        <v>379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v>8</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7</v>
      </c>
      <c r="M47" s="64">
        <v>7</v>
      </c>
      <c r="N47" s="64">
        <v>7</v>
      </c>
      <c r="O47" s="65">
        <v>7</v>
      </c>
      <c r="P47" s="48"/>
      <c r="Q47" s="48"/>
      <c r="R47" s="48"/>
      <c r="S47" s="48"/>
      <c r="T47" s="48"/>
      <c r="U47" s="48"/>
    </row>
    <row r="48" spans="1:21" ht="30.75" customHeight="1" x14ac:dyDescent="0.15">
      <c r="A48" s="48"/>
      <c r="B48" s="1196"/>
      <c r="C48" s="1197"/>
      <c r="D48" s="62"/>
      <c r="E48" s="1188" t="s">
        <v>15</v>
      </c>
      <c r="F48" s="1188"/>
      <c r="G48" s="1188"/>
      <c r="H48" s="1188"/>
      <c r="I48" s="1188"/>
      <c r="J48" s="1189"/>
      <c r="K48" s="63">
        <v>65</v>
      </c>
      <c r="L48" s="64">
        <v>67</v>
      </c>
      <c r="M48" s="64">
        <v>61</v>
      </c>
      <c r="N48" s="64">
        <v>74</v>
      </c>
      <c r="O48" s="65">
        <v>85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24</v>
      </c>
      <c r="M49" s="64">
        <v>23</v>
      </c>
      <c r="N49" s="64">
        <v>24</v>
      </c>
      <c r="O49" s="65">
        <v>23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v>0</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381</v>
      </c>
      <c r="L52" s="64">
        <v>400</v>
      </c>
      <c r="M52" s="64">
        <v>374</v>
      </c>
      <c r="N52" s="64">
        <v>358</v>
      </c>
      <c r="O52" s="65">
        <v>362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180</v>
      </c>
      <c r="L53" s="69">
        <v>152</v>
      </c>
      <c r="M53" s="69">
        <v>119</v>
      </c>
      <c r="N53" s="69">
        <v>134</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6"/>
  <sheetViews>
    <sheetView showGridLines="0" zoomScale="120" zoomScaleNormal="12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3266</v>
      </c>
      <c r="J41" s="83">
        <v>3312</v>
      </c>
      <c r="K41" s="83">
        <v>3421</v>
      </c>
      <c r="L41" s="83">
        <v>3482</v>
      </c>
      <c r="M41" s="84">
        <v>3318</v>
      </c>
    </row>
    <row r="42" spans="2:13" ht="27.75" customHeight="1" x14ac:dyDescent="0.15">
      <c r="B42" s="1204"/>
      <c r="C42" s="1205"/>
      <c r="D42" s="85"/>
      <c r="E42" s="1208" t="s">
        <v>26</v>
      </c>
      <c r="F42" s="1208"/>
      <c r="G42" s="1208"/>
      <c r="H42" s="1209"/>
      <c r="I42" s="86" t="s">
        <v>481</v>
      </c>
      <c r="J42" s="87">
        <v>64</v>
      </c>
      <c r="K42" s="87">
        <v>40</v>
      </c>
      <c r="L42" s="87" t="s">
        <v>481</v>
      </c>
      <c r="M42" s="88" t="s">
        <v>481</v>
      </c>
    </row>
    <row r="43" spans="2:13" ht="27.75" customHeight="1" x14ac:dyDescent="0.15">
      <c r="B43" s="1204"/>
      <c r="C43" s="1205"/>
      <c r="D43" s="85"/>
      <c r="E43" s="1208" t="s">
        <v>27</v>
      </c>
      <c r="F43" s="1208"/>
      <c r="G43" s="1208"/>
      <c r="H43" s="1209"/>
      <c r="I43" s="86">
        <v>590</v>
      </c>
      <c r="J43" s="87">
        <v>560</v>
      </c>
      <c r="K43" s="87">
        <v>580</v>
      </c>
      <c r="L43" s="87">
        <v>630</v>
      </c>
      <c r="M43" s="88">
        <v>700</v>
      </c>
    </row>
    <row r="44" spans="2:13" ht="27.75" customHeight="1" x14ac:dyDescent="0.15">
      <c r="B44" s="1204"/>
      <c r="C44" s="1205"/>
      <c r="D44" s="85"/>
      <c r="E44" s="1208" t="s">
        <v>28</v>
      </c>
      <c r="F44" s="1208"/>
      <c r="G44" s="1208"/>
      <c r="H44" s="1209"/>
      <c r="I44" s="86">
        <v>306</v>
      </c>
      <c r="J44" s="87">
        <v>280</v>
      </c>
      <c r="K44" s="87">
        <v>253</v>
      </c>
      <c r="L44" s="87">
        <v>226</v>
      </c>
      <c r="M44" s="88">
        <v>199</v>
      </c>
    </row>
    <row r="45" spans="2:13" ht="27.75" customHeight="1" x14ac:dyDescent="0.15">
      <c r="B45" s="1204"/>
      <c r="C45" s="1205"/>
      <c r="D45" s="85"/>
      <c r="E45" s="1208" t="s">
        <v>29</v>
      </c>
      <c r="F45" s="1208"/>
      <c r="G45" s="1208"/>
      <c r="H45" s="1209"/>
      <c r="I45" s="86">
        <v>806</v>
      </c>
      <c r="J45" s="87">
        <v>716</v>
      </c>
      <c r="K45" s="87">
        <v>677</v>
      </c>
      <c r="L45" s="87">
        <v>591</v>
      </c>
      <c r="M45" s="88">
        <v>600</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1919</v>
      </c>
      <c r="J50" s="87">
        <v>1828</v>
      </c>
      <c r="K50" s="87">
        <v>1882</v>
      </c>
      <c r="L50" s="87">
        <v>2126</v>
      </c>
      <c r="M50" s="88">
        <v>2089</v>
      </c>
    </row>
    <row r="51" spans="2:13" ht="27.75" customHeight="1" x14ac:dyDescent="0.15">
      <c r="B51" s="1204"/>
      <c r="C51" s="1205"/>
      <c r="D51" s="85"/>
      <c r="E51" s="1208" t="s">
        <v>36</v>
      </c>
      <c r="F51" s="1208"/>
      <c r="G51" s="1208"/>
      <c r="H51" s="1209"/>
      <c r="I51" s="86">
        <v>550</v>
      </c>
      <c r="J51" s="87">
        <v>600</v>
      </c>
      <c r="K51" s="87">
        <v>557</v>
      </c>
      <c r="L51" s="87">
        <v>473</v>
      </c>
      <c r="M51" s="88">
        <v>420</v>
      </c>
    </row>
    <row r="52" spans="2:13" ht="27.75" customHeight="1" x14ac:dyDescent="0.15">
      <c r="B52" s="1206"/>
      <c r="C52" s="1207"/>
      <c r="D52" s="85"/>
      <c r="E52" s="1208" t="s">
        <v>37</v>
      </c>
      <c r="F52" s="1208"/>
      <c r="G52" s="1208"/>
      <c r="H52" s="1209"/>
      <c r="I52" s="86">
        <v>2912</v>
      </c>
      <c r="J52" s="87">
        <v>2981</v>
      </c>
      <c r="K52" s="87">
        <v>3078</v>
      </c>
      <c r="L52" s="87">
        <v>3223</v>
      </c>
      <c r="M52" s="88">
        <v>3133</v>
      </c>
    </row>
    <row r="53" spans="2:13" ht="27.75" customHeight="1" thickBot="1" x14ac:dyDescent="0.2">
      <c r="B53" s="1210" t="s">
        <v>21</v>
      </c>
      <c r="C53" s="1211"/>
      <c r="D53" s="92"/>
      <c r="E53" s="1212" t="s">
        <v>38</v>
      </c>
      <c r="F53" s="1212"/>
      <c r="G53" s="1212"/>
      <c r="H53" s="1213"/>
      <c r="I53" s="93">
        <v>-413</v>
      </c>
      <c r="J53" s="94">
        <v>-478</v>
      </c>
      <c r="K53" s="94">
        <v>-544</v>
      </c>
      <c r="L53" s="94">
        <v>-893</v>
      </c>
      <c r="M53" s="95">
        <v>-825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568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562</v>
      </c>
      <c r="H51" s="1234"/>
      <c r="I51" s="1239" t="s">
        <v>563</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2">
        <v>63.4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564</v>
      </c>
      <c r="H55" s="1245"/>
      <c r="I55" s="1243" t="s">
        <v>563</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569</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562</v>
      </c>
      <c r="H73" s="1234"/>
      <c r="I73" s="1239" t="s">
        <v>563</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9.9</v>
      </c>
      <c r="L75" s="1252">
        <v>9.8000000000000007</v>
      </c>
      <c r="M75" s="1252">
        <v>8.8000000000000007</v>
      </c>
      <c r="N75" s="1252">
        <v>7.7</v>
      </c>
      <c r="O75" s="1252">
        <v>7.4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564</v>
      </c>
      <c r="H77" s="1245"/>
      <c r="I77" s="1243" t="s">
        <v>563</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99663</v>
      </c>
      <c r="E3" s="118"/>
      <c r="F3" s="119">
        <v>185018</v>
      </c>
      <c r="G3" s="120"/>
      <c r="H3" s="121"/>
    </row>
    <row r="4" spans="1:8" x14ac:dyDescent="0.15">
      <c r="A4" s="122"/>
      <c r="B4" s="123"/>
      <c r="C4" s="124"/>
      <c r="D4" s="125">
        <v>74606</v>
      </c>
      <c r="E4" s="126"/>
      <c r="F4" s="127">
        <v>95064</v>
      </c>
      <c r="G4" s="128"/>
      <c r="H4" s="129"/>
    </row>
    <row r="5" spans="1:8" x14ac:dyDescent="0.15">
      <c r="A5" s="110" t="s">
        <v>515</v>
      </c>
      <c r="B5" s="115"/>
      <c r="C5" s="116"/>
      <c r="D5" s="117">
        <v>183041</v>
      </c>
      <c r="E5" s="118"/>
      <c r="F5" s="119">
        <v>238802</v>
      </c>
      <c r="G5" s="120"/>
      <c r="H5" s="121"/>
    </row>
    <row r="6" spans="1:8" x14ac:dyDescent="0.15">
      <c r="A6" s="122"/>
      <c r="B6" s="123"/>
      <c r="C6" s="124"/>
      <c r="D6" s="125">
        <v>114050</v>
      </c>
      <c r="E6" s="126"/>
      <c r="F6" s="127">
        <v>128562</v>
      </c>
      <c r="G6" s="128"/>
      <c r="H6" s="129"/>
    </row>
    <row r="7" spans="1:8" x14ac:dyDescent="0.15">
      <c r="A7" s="110" t="s">
        <v>516</v>
      </c>
      <c r="B7" s="115"/>
      <c r="C7" s="116"/>
      <c r="D7" s="117">
        <v>231515</v>
      </c>
      <c r="E7" s="118"/>
      <c r="F7" s="119">
        <v>288550</v>
      </c>
      <c r="G7" s="120"/>
      <c r="H7" s="121"/>
    </row>
    <row r="8" spans="1:8" x14ac:dyDescent="0.15">
      <c r="A8" s="122"/>
      <c r="B8" s="123"/>
      <c r="C8" s="124"/>
      <c r="D8" s="125">
        <v>125870</v>
      </c>
      <c r="E8" s="126"/>
      <c r="F8" s="127">
        <v>141525</v>
      </c>
      <c r="G8" s="128"/>
      <c r="H8" s="129"/>
    </row>
    <row r="9" spans="1:8" x14ac:dyDescent="0.15">
      <c r="A9" s="110" t="s">
        <v>517</v>
      </c>
      <c r="B9" s="115"/>
      <c r="C9" s="116"/>
      <c r="D9" s="117">
        <v>187770</v>
      </c>
      <c r="E9" s="118"/>
      <c r="F9" s="119">
        <v>287914</v>
      </c>
      <c r="G9" s="120"/>
      <c r="H9" s="121"/>
    </row>
    <row r="10" spans="1:8" x14ac:dyDescent="0.15">
      <c r="A10" s="122"/>
      <c r="B10" s="123"/>
      <c r="C10" s="124"/>
      <c r="D10" s="125">
        <v>107609</v>
      </c>
      <c r="E10" s="126"/>
      <c r="F10" s="127">
        <v>146531</v>
      </c>
      <c r="G10" s="128"/>
      <c r="H10" s="129"/>
    </row>
    <row r="11" spans="1:8" x14ac:dyDescent="0.15">
      <c r="A11" s="110" t="s">
        <v>518</v>
      </c>
      <c r="B11" s="115"/>
      <c r="C11" s="116"/>
      <c r="D11" s="117">
        <v>153988</v>
      </c>
      <c r="E11" s="118"/>
      <c r="F11" s="119">
        <v>310300</v>
      </c>
      <c r="G11" s="120"/>
      <c r="H11" s="121"/>
    </row>
    <row r="12" spans="1:8" x14ac:dyDescent="0.15">
      <c r="A12" s="122"/>
      <c r="B12" s="123"/>
      <c r="C12" s="130"/>
      <c r="D12" s="125">
        <v>108129</v>
      </c>
      <c r="E12" s="126"/>
      <c r="F12" s="127">
        <v>157576</v>
      </c>
      <c r="G12" s="128"/>
      <c r="H12" s="129"/>
    </row>
    <row r="13" spans="1:8" x14ac:dyDescent="0.15">
      <c r="A13" s="110"/>
      <c r="B13" s="115"/>
      <c r="C13" s="131"/>
      <c r="D13" s="132">
        <v>171195</v>
      </c>
      <c r="E13" s="133"/>
      <c r="F13" s="134">
        <v>262117</v>
      </c>
      <c r="G13" s="135"/>
      <c r="H13" s="121"/>
    </row>
    <row r="14" spans="1:8" x14ac:dyDescent="0.15">
      <c r="A14" s="122"/>
      <c r="B14" s="123"/>
      <c r="C14" s="124"/>
      <c r="D14" s="125">
        <v>106053</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3.85</v>
      </c>
      <c r="C19" s="136">
        <f>ROUND(VALUE(SUBSTITUTE(実質収支比率等に係る経年分析!G$48,"▲","-")),2)</f>
        <v>6.42</v>
      </c>
      <c r="D19" s="136">
        <f>ROUND(VALUE(SUBSTITUTE(実質収支比率等に係る経年分析!H$48,"▲","-")),2)</f>
        <v>7.23</v>
      </c>
      <c r="E19" s="136">
        <f>ROUND(VALUE(SUBSTITUTE(実質収支比率等に係る経年分析!I$48,"▲","-")),2)</f>
        <v>7.71</v>
      </c>
      <c r="F19" s="136">
        <f>ROUND(VALUE(SUBSTITUTE(実質収支比率等に係る経年分析!J$48,"▲","-")),2)</f>
        <v>5.42</v>
      </c>
    </row>
    <row r="20" spans="1:11" x14ac:dyDescent="0.15">
      <c r="A20" s="136" t="s">
        <v>43</v>
      </c>
      <c r="B20" s="136">
        <f>ROUND(VALUE(SUBSTITUTE(実質収支比率等に係る経年分析!F$47,"▲","-")),2)</f>
        <v>60.22</v>
      </c>
      <c r="C20" s="136">
        <f>ROUND(VALUE(SUBSTITUTE(実質収支比率等に係る経年分析!G$47,"▲","-")),2)</f>
        <v>55.92</v>
      </c>
      <c r="D20" s="136">
        <f>ROUND(VALUE(SUBSTITUTE(実質収支比率等に係る経年分析!H$47,"▲","-")),2)</f>
        <v>57.94</v>
      </c>
      <c r="E20" s="136">
        <f>ROUND(VALUE(SUBSTITUTE(実質収支比率等に係る経年分析!I$47,"▲","-")),2)</f>
        <v>57.79</v>
      </c>
      <c r="F20" s="136">
        <f>ROUND(VALUE(SUBSTITUTE(実質収支比率等に係る経年分析!J$47,"▲","-")),2)</f>
        <v>59.65</v>
      </c>
    </row>
    <row r="21" spans="1:11" x14ac:dyDescent="0.15">
      <c r="A21" s="136" t="s">
        <v>44</v>
      </c>
      <c r="B21" s="136">
        <f>IF(ISNUMBER(VALUE(SUBSTITUTE(実質収支比率等に係る経年分析!F$49,"▲","-"))),ROUND(VALUE(SUBSTITUTE(実質収支比率等に係る経年分析!F$49,"▲","-")),2),NA())</f>
        <v>-0.33</v>
      </c>
      <c r="C21" s="136">
        <f>IF(ISNUMBER(VALUE(SUBSTITUTE(実質収支比率等に係る経年分析!G$49,"▲","-"))),ROUND(VALUE(SUBSTITUTE(実質収支比率等に係る経年分析!G$49,"▲","-")),2),NA())</f>
        <v>-1.3</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4.3499999999999996</v>
      </c>
      <c r="F21" s="136">
        <f>IF(ISNUMBER(VALUE(SUBSTITUTE(実質収支比率等に係る経年分析!J$49,"▲","-"))),ROUND(VALUE(SUBSTITUTE(実質収支比率等に係る経年分析!J$49,"▲","-")),2),NA())</f>
        <v>-1.61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高野町後期高齢者医療特別会計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高野町下水道特別会計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高野町国民健康保険富貴診療所特別会計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高野町国民健康保険高野山総合診療所特別会計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x14ac:dyDescent="0.15">
      <c r="A33" s="137" t="str">
        <f>IF(連結実質赤字比率に係る赤字・黒字の構成分析!C$37="",NA(),連結実質赤字比率に係る赤字・黒字の構成分析!C$37)</f>
        <v>高野町介護保険特別会計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x14ac:dyDescent="0.15">
      <c r="A34" s="137" t="str">
        <f>IF(連結実質赤字比率に係る赤字・黒字の構成分析!C$36="",NA(),連結実質赤字比率に係る赤字・黒字の構成分析!C$36)</f>
        <v>高野町水道事業会計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x14ac:dyDescent="0.15">
      <c r="A36" s="137" t="str">
        <f>IF(連結実質赤字比率に係る赤字・黒字の構成分析!C$34="",NA(),連結実質赤字比率に係る赤字・黒字の構成分析!C$34)</f>
        <v>高野町国民健康保険特別会計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381</v>
      </c>
      <c r="E42" s="138"/>
      <c r="F42" s="138"/>
      <c r="G42" s="138">
        <f>'実質公債費比率（分子）の構造'!L$52</f>
        <v>400</v>
      </c>
      <c r="H42" s="138"/>
      <c r="I42" s="138"/>
      <c r="J42" s="138">
        <f>'実質公債費比率（分子）の構造'!M$52</f>
        <v>374</v>
      </c>
      <c r="K42" s="138"/>
      <c r="L42" s="138"/>
      <c r="M42" s="138">
        <f>'実質公債費比率（分子）の構造'!N$52</f>
        <v>358</v>
      </c>
      <c r="N42" s="138"/>
      <c r="O42" s="138"/>
      <c r="P42" s="138">
        <f>'実質公債費比率（分子）の構造'!O$52</f>
        <v>362</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20</v>
      </c>
      <c r="C45" s="138"/>
      <c r="D45" s="138"/>
      <c r="E45" s="138">
        <f>'実質公債費比率（分子）の構造'!L$49</f>
        <v>24</v>
      </c>
      <c r="F45" s="138"/>
      <c r="G45" s="138"/>
      <c r="H45" s="138">
        <f>'実質公債費比率（分子）の構造'!M$49</f>
        <v>23</v>
      </c>
      <c r="I45" s="138"/>
      <c r="J45" s="138"/>
      <c r="K45" s="138">
        <f>'実質公債費比率（分子）の構造'!N$49</f>
        <v>24</v>
      </c>
      <c r="L45" s="138"/>
      <c r="M45" s="138"/>
      <c r="N45" s="138">
        <f>'実質公債費比率（分子）の構造'!O$49</f>
        <v>23</v>
      </c>
      <c r="O45" s="138"/>
      <c r="P45" s="138"/>
    </row>
    <row r="46" spans="1:16" x14ac:dyDescent="0.15">
      <c r="A46" s="138" t="s">
        <v>55</v>
      </c>
      <c r="B46" s="138">
        <f>'実質公債費比率（分子）の構造'!K$48</f>
        <v>65</v>
      </c>
      <c r="C46" s="138"/>
      <c r="D46" s="138"/>
      <c r="E46" s="138">
        <f>'実質公債費比率（分子）の構造'!L$48</f>
        <v>67</v>
      </c>
      <c r="F46" s="138"/>
      <c r="G46" s="138"/>
      <c r="H46" s="138">
        <f>'実質公債費比率（分子）の構造'!M$48</f>
        <v>61</v>
      </c>
      <c r="I46" s="138"/>
      <c r="J46" s="138"/>
      <c r="K46" s="138">
        <f>'実質公債費比率（分子）の構造'!N$48</f>
        <v>74</v>
      </c>
      <c r="L46" s="138"/>
      <c r="M46" s="138"/>
      <c r="N46" s="138">
        <f>'実質公債費比率（分子）の構造'!O$48</f>
        <v>85</v>
      </c>
      <c r="O46" s="138"/>
      <c r="P46" s="138"/>
    </row>
    <row r="47" spans="1:16" x14ac:dyDescent="0.15">
      <c r="A47" s="138" t="s">
        <v>56</v>
      </c>
      <c r="B47" s="138">
        <f>'実質公債費比率（分子）の構造'!K$47</f>
        <v>7</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f>'実質公債費比率（分子）の構造'!O$46</f>
        <v>8</v>
      </c>
      <c r="O48" s="138"/>
      <c r="P48" s="138"/>
    </row>
    <row r="49" spans="1:16" x14ac:dyDescent="0.15">
      <c r="A49" s="138" t="s">
        <v>57</v>
      </c>
      <c r="B49" s="138">
        <f>'実質公債費比率（分子）の構造'!K$45</f>
        <v>469</v>
      </c>
      <c r="C49" s="138"/>
      <c r="D49" s="138"/>
      <c r="E49" s="138">
        <f>'実質公債費比率（分子）の構造'!L$45</f>
        <v>454</v>
      </c>
      <c r="F49" s="138"/>
      <c r="G49" s="138"/>
      <c r="H49" s="138">
        <f>'実質公債費比率（分子）の構造'!M$45</f>
        <v>402</v>
      </c>
      <c r="I49" s="138"/>
      <c r="J49" s="138"/>
      <c r="K49" s="138">
        <f>'実質公債費比率（分子）の構造'!N$45</f>
        <v>387</v>
      </c>
      <c r="L49" s="138"/>
      <c r="M49" s="138"/>
      <c r="N49" s="138">
        <f>'実質公債費比率（分子）の構造'!O$45</f>
        <v>379</v>
      </c>
      <c r="O49" s="138"/>
      <c r="P49" s="138"/>
    </row>
    <row r="50" spans="1:16" x14ac:dyDescent="0.15">
      <c r="A50" s="138" t="s">
        <v>58</v>
      </c>
      <c r="B50" s="138" t="e">
        <f>NA()</f>
        <v>#N/A</v>
      </c>
      <c r="C50" s="138">
        <f>IF(ISNUMBER('実質公債費比率（分子）の構造'!K$53),'実質公債費比率（分子）の構造'!K$53,NA())</f>
        <v>180</v>
      </c>
      <c r="D50" s="138" t="e">
        <f>NA()</f>
        <v>#N/A</v>
      </c>
      <c r="E50" s="138" t="e">
        <f>NA()</f>
        <v>#N/A</v>
      </c>
      <c r="F50" s="138">
        <f>IF(ISNUMBER('実質公債費比率（分子）の構造'!L$53),'実質公債費比率（分子）の構造'!L$53,NA())</f>
        <v>152</v>
      </c>
      <c r="G50" s="138" t="e">
        <f>NA()</f>
        <v>#N/A</v>
      </c>
      <c r="H50" s="138" t="e">
        <f>NA()</f>
        <v>#N/A</v>
      </c>
      <c r="I50" s="138">
        <f>IF(ISNUMBER('実質公債費比率（分子）の構造'!M$53),'実質公債費比率（分子）の構造'!M$53,NA())</f>
        <v>119</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140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2912</v>
      </c>
      <c r="E56" s="137"/>
      <c r="F56" s="137"/>
      <c r="G56" s="137">
        <f>'将来負担比率（分子）の構造'!J$52</f>
        <v>2981</v>
      </c>
      <c r="H56" s="137"/>
      <c r="I56" s="137"/>
      <c r="J56" s="137">
        <f>'将来負担比率（分子）の構造'!K$52</f>
        <v>3078</v>
      </c>
      <c r="K56" s="137"/>
      <c r="L56" s="137"/>
      <c r="M56" s="137">
        <f>'将来負担比率（分子）の構造'!L$52</f>
        <v>3223</v>
      </c>
      <c r="N56" s="137"/>
      <c r="O56" s="137"/>
      <c r="P56" s="137">
        <f>'将来負担比率（分子）の構造'!M$52</f>
        <v>3133</v>
      </c>
    </row>
    <row r="57" spans="1:16" x14ac:dyDescent="0.15">
      <c r="A57" s="137" t="s">
        <v>36</v>
      </c>
      <c r="B57" s="137"/>
      <c r="C57" s="137"/>
      <c r="D57" s="137">
        <f>'将来負担比率（分子）の構造'!I$51</f>
        <v>550</v>
      </c>
      <c r="E57" s="137"/>
      <c r="F57" s="137"/>
      <c r="G57" s="137">
        <f>'将来負担比率（分子）の構造'!J$51</f>
        <v>600</v>
      </c>
      <c r="H57" s="137"/>
      <c r="I57" s="137"/>
      <c r="J57" s="137">
        <f>'将来負担比率（分子）の構造'!K$51</f>
        <v>557</v>
      </c>
      <c r="K57" s="137"/>
      <c r="L57" s="137"/>
      <c r="M57" s="137">
        <f>'将来負担比率（分子）の構造'!L$51</f>
        <v>473</v>
      </c>
      <c r="N57" s="137"/>
      <c r="O57" s="137"/>
      <c r="P57" s="137">
        <f>'将来負担比率（分子）の構造'!M$51</f>
        <v>420</v>
      </c>
    </row>
    <row r="58" spans="1:16" x14ac:dyDescent="0.15">
      <c r="A58" s="137" t="s">
        <v>35</v>
      </c>
      <c r="B58" s="137"/>
      <c r="C58" s="137"/>
      <c r="D58" s="137">
        <f>'将来負担比率（分子）の構造'!I$50</f>
        <v>1919</v>
      </c>
      <c r="E58" s="137"/>
      <c r="F58" s="137"/>
      <c r="G58" s="137">
        <f>'将来負担比率（分子）の構造'!J$50</f>
        <v>1828</v>
      </c>
      <c r="H58" s="137"/>
      <c r="I58" s="137"/>
      <c r="J58" s="137">
        <f>'将来負担比率（分子）の構造'!K$50</f>
        <v>1882</v>
      </c>
      <c r="K58" s="137"/>
      <c r="L58" s="137"/>
      <c r="M58" s="137">
        <f>'将来負担比率（分子）の構造'!L$50</f>
        <v>2126</v>
      </c>
      <c r="N58" s="137"/>
      <c r="O58" s="137"/>
      <c r="P58" s="137">
        <f>'将来負担比率（分子）の構造'!M$50</f>
        <v>2089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806</v>
      </c>
      <c r="C62" s="137"/>
      <c r="D62" s="137"/>
      <c r="E62" s="137">
        <f>'将来負担比率（分子）の構造'!J$45</f>
        <v>716</v>
      </c>
      <c r="F62" s="137"/>
      <c r="G62" s="137"/>
      <c r="H62" s="137">
        <f>'将来負担比率（分子）の構造'!K$45</f>
        <v>677</v>
      </c>
      <c r="I62" s="137"/>
      <c r="J62" s="137"/>
      <c r="K62" s="137">
        <f>'将来負担比率（分子）の構造'!L$45</f>
        <v>591</v>
      </c>
      <c r="L62" s="137"/>
      <c r="M62" s="137"/>
      <c r="N62" s="137">
        <f>'将来負担比率（分子）の構造'!M$45</f>
        <v>600</v>
      </c>
      <c r="O62" s="137"/>
      <c r="P62" s="137"/>
    </row>
    <row r="63" spans="1:16" x14ac:dyDescent="0.15">
      <c r="A63" s="137" t="s">
        <v>28</v>
      </c>
      <c r="B63" s="137">
        <f>'将来負担比率（分子）の構造'!I$44</f>
        <v>306</v>
      </c>
      <c r="C63" s="137"/>
      <c r="D63" s="137"/>
      <c r="E63" s="137">
        <f>'将来負担比率（分子）の構造'!J$44</f>
        <v>280</v>
      </c>
      <c r="F63" s="137"/>
      <c r="G63" s="137"/>
      <c r="H63" s="137">
        <f>'将来負担比率（分子）の構造'!K$44</f>
        <v>253</v>
      </c>
      <c r="I63" s="137"/>
      <c r="J63" s="137"/>
      <c r="K63" s="137">
        <f>'将来負担比率（分子）の構造'!L$44</f>
        <v>226</v>
      </c>
      <c r="L63" s="137"/>
      <c r="M63" s="137"/>
      <c r="N63" s="137">
        <f>'将来負担比率（分子）の構造'!M$44</f>
        <v>199</v>
      </c>
      <c r="O63" s="137"/>
      <c r="P63" s="137"/>
    </row>
    <row r="64" spans="1:16" x14ac:dyDescent="0.15">
      <c r="A64" s="137" t="s">
        <v>27</v>
      </c>
      <c r="B64" s="137">
        <f>'将来負担比率（分子）の構造'!I$43</f>
        <v>590</v>
      </c>
      <c r="C64" s="137"/>
      <c r="D64" s="137"/>
      <c r="E64" s="137">
        <f>'将来負担比率（分子）の構造'!J$43</f>
        <v>560</v>
      </c>
      <c r="F64" s="137"/>
      <c r="G64" s="137"/>
      <c r="H64" s="137">
        <f>'将来負担比率（分子）の構造'!K$43</f>
        <v>580</v>
      </c>
      <c r="I64" s="137"/>
      <c r="J64" s="137"/>
      <c r="K64" s="137">
        <f>'将来負担比率（分子）の構造'!L$43</f>
        <v>630</v>
      </c>
      <c r="L64" s="137"/>
      <c r="M64" s="137"/>
      <c r="N64" s="137">
        <f>'将来負担比率（分子）の構造'!M$43</f>
        <v>700</v>
      </c>
      <c r="O64" s="137"/>
      <c r="P64" s="137"/>
    </row>
    <row r="65" spans="1:16" x14ac:dyDescent="0.15">
      <c r="A65" s="137" t="s">
        <v>26</v>
      </c>
      <c r="B65" s="137" t="str">
        <f>'将来負担比率（分子）の構造'!I$42</f>
        <v>-</v>
      </c>
      <c r="C65" s="137"/>
      <c r="D65" s="137"/>
      <c r="E65" s="137">
        <f>'将来負担比率（分子）の構造'!J$42</f>
        <v>64</v>
      </c>
      <c r="F65" s="137"/>
      <c r="G65" s="137"/>
      <c r="H65" s="137">
        <f>'将来負担比率（分子）の構造'!K$42</f>
        <v>40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3266</v>
      </c>
      <c r="C66" s="137"/>
      <c r="D66" s="137"/>
      <c r="E66" s="137">
        <f>'将来負担比率（分子）の構造'!J$41</f>
        <v>3312</v>
      </c>
      <c r="F66" s="137"/>
      <c r="G66" s="137"/>
      <c r="H66" s="137">
        <f>'将来負担比率（分子）の構造'!K$41</f>
        <v>3421</v>
      </c>
      <c r="I66" s="137"/>
      <c r="J66" s="137"/>
      <c r="K66" s="137">
        <f>'将来負担比率（分子）の構造'!L$41</f>
        <v>3482</v>
      </c>
      <c r="L66" s="137"/>
      <c r="M66" s="137"/>
      <c r="N66" s="137">
        <f>'将来負担比率（分子）の構造'!M$41</f>
        <v>3318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386273</v>
      </c>
      <c r="S5" s="671"/>
      <c r="T5" s="671"/>
      <c r="U5" s="671"/>
      <c r="V5" s="671"/>
      <c r="W5" s="671"/>
      <c r="X5" s="671"/>
      <c r="Y5" s="718"/>
      <c r="Z5" s="731">
        <v>9.3000000000000007</v>
      </c>
      <c r="AA5" s="731"/>
      <c r="AB5" s="731"/>
      <c r="AC5" s="731"/>
      <c r="AD5" s="732">
        <v>376699</v>
      </c>
      <c r="AE5" s="732"/>
      <c r="AF5" s="732"/>
      <c r="AG5" s="732"/>
      <c r="AH5" s="732"/>
      <c r="AI5" s="732"/>
      <c r="AJ5" s="732"/>
      <c r="AK5" s="732"/>
      <c r="AL5" s="719">
        <v>18.5</v>
      </c>
      <c r="AM5" s="688"/>
      <c r="AN5" s="688"/>
      <c r="AO5" s="720"/>
      <c r="AP5" s="707" t="s">
        <v>209</v>
      </c>
      <c r="AQ5" s="708"/>
      <c r="AR5" s="708"/>
      <c r="AS5" s="708"/>
      <c r="AT5" s="708"/>
      <c r="AU5" s="708"/>
      <c r="AV5" s="708"/>
      <c r="AW5" s="708"/>
      <c r="AX5" s="708"/>
      <c r="AY5" s="708"/>
      <c r="AZ5" s="708"/>
      <c r="BA5" s="708"/>
      <c r="BB5" s="708"/>
      <c r="BC5" s="708"/>
      <c r="BD5" s="708"/>
      <c r="BE5" s="708"/>
      <c r="BF5" s="709"/>
      <c r="BG5" s="620">
        <v>376699</v>
      </c>
      <c r="BH5" s="621"/>
      <c r="BI5" s="621"/>
      <c r="BJ5" s="621"/>
      <c r="BK5" s="621"/>
      <c r="BL5" s="621"/>
      <c r="BM5" s="621"/>
      <c r="BN5" s="622"/>
      <c r="BO5" s="673">
        <v>97.5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32726</v>
      </c>
      <c r="S6" s="621"/>
      <c r="T6" s="621"/>
      <c r="U6" s="621"/>
      <c r="V6" s="621"/>
      <c r="W6" s="621"/>
      <c r="X6" s="621"/>
      <c r="Y6" s="622"/>
      <c r="Z6" s="673">
        <v>0.8</v>
      </c>
      <c r="AA6" s="673"/>
      <c r="AB6" s="673"/>
      <c r="AC6" s="673"/>
      <c r="AD6" s="674">
        <v>32726</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376699</v>
      </c>
      <c r="BH6" s="621"/>
      <c r="BI6" s="621"/>
      <c r="BJ6" s="621"/>
      <c r="BK6" s="621"/>
      <c r="BL6" s="621"/>
      <c r="BM6" s="621"/>
      <c r="BN6" s="622"/>
      <c r="BO6" s="673">
        <v>97.5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53923</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53923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812</v>
      </c>
      <c r="S7" s="621"/>
      <c r="T7" s="621"/>
      <c r="U7" s="621"/>
      <c r="V7" s="621"/>
      <c r="W7" s="621"/>
      <c r="X7" s="621"/>
      <c r="Y7" s="622"/>
      <c r="Z7" s="673">
        <v>0</v>
      </c>
      <c r="AA7" s="673"/>
      <c r="AB7" s="673"/>
      <c r="AC7" s="673"/>
      <c r="AD7" s="674">
        <v>812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181203</v>
      </c>
      <c r="BH7" s="621"/>
      <c r="BI7" s="621"/>
      <c r="BJ7" s="621"/>
      <c r="BK7" s="621"/>
      <c r="BL7" s="621"/>
      <c r="BM7" s="621"/>
      <c r="BN7" s="622"/>
      <c r="BO7" s="673">
        <v>46.9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1217346</v>
      </c>
      <c r="CS7" s="621"/>
      <c r="CT7" s="621"/>
      <c r="CU7" s="621"/>
      <c r="CV7" s="621"/>
      <c r="CW7" s="621"/>
      <c r="CX7" s="621"/>
      <c r="CY7" s="622"/>
      <c r="CZ7" s="673">
        <v>30.1</v>
      </c>
      <c r="DA7" s="673"/>
      <c r="DB7" s="673"/>
      <c r="DC7" s="673"/>
      <c r="DD7" s="626">
        <v>9840</v>
      </c>
      <c r="DE7" s="621"/>
      <c r="DF7" s="621"/>
      <c r="DG7" s="621"/>
      <c r="DH7" s="621"/>
      <c r="DI7" s="621"/>
      <c r="DJ7" s="621"/>
      <c r="DK7" s="621"/>
      <c r="DL7" s="621"/>
      <c r="DM7" s="621"/>
      <c r="DN7" s="621"/>
      <c r="DO7" s="621"/>
      <c r="DP7" s="622"/>
      <c r="DQ7" s="626">
        <v>659410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2002</v>
      </c>
      <c r="S8" s="621"/>
      <c r="T8" s="621"/>
      <c r="U8" s="621"/>
      <c r="V8" s="621"/>
      <c r="W8" s="621"/>
      <c r="X8" s="621"/>
      <c r="Y8" s="622"/>
      <c r="Z8" s="673">
        <v>0</v>
      </c>
      <c r="AA8" s="673"/>
      <c r="AB8" s="673"/>
      <c r="AC8" s="673"/>
      <c r="AD8" s="674">
        <v>2002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5484</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592274</v>
      </c>
      <c r="CS8" s="621"/>
      <c r="CT8" s="621"/>
      <c r="CU8" s="621"/>
      <c r="CV8" s="621"/>
      <c r="CW8" s="621"/>
      <c r="CX8" s="621"/>
      <c r="CY8" s="622"/>
      <c r="CZ8" s="673">
        <v>14.7</v>
      </c>
      <c r="DA8" s="673"/>
      <c r="DB8" s="673"/>
      <c r="DC8" s="673"/>
      <c r="DD8" s="626">
        <v>4005</v>
      </c>
      <c r="DE8" s="621"/>
      <c r="DF8" s="621"/>
      <c r="DG8" s="621"/>
      <c r="DH8" s="621"/>
      <c r="DI8" s="621"/>
      <c r="DJ8" s="621"/>
      <c r="DK8" s="621"/>
      <c r="DL8" s="621"/>
      <c r="DM8" s="621"/>
      <c r="DN8" s="621"/>
      <c r="DO8" s="621"/>
      <c r="DP8" s="622"/>
      <c r="DQ8" s="626">
        <v>420176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992</v>
      </c>
      <c r="S9" s="621"/>
      <c r="T9" s="621"/>
      <c r="U9" s="621"/>
      <c r="V9" s="621"/>
      <c r="W9" s="621"/>
      <c r="X9" s="621"/>
      <c r="Y9" s="622"/>
      <c r="Z9" s="673">
        <v>0</v>
      </c>
      <c r="AA9" s="673"/>
      <c r="AB9" s="673"/>
      <c r="AC9" s="673"/>
      <c r="AD9" s="674">
        <v>992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151202</v>
      </c>
      <c r="BH9" s="621"/>
      <c r="BI9" s="621"/>
      <c r="BJ9" s="621"/>
      <c r="BK9" s="621"/>
      <c r="BL9" s="621"/>
      <c r="BM9" s="621"/>
      <c r="BN9" s="622"/>
      <c r="BO9" s="673">
        <v>39.1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430363</v>
      </c>
      <c r="CS9" s="621"/>
      <c r="CT9" s="621"/>
      <c r="CU9" s="621"/>
      <c r="CV9" s="621"/>
      <c r="CW9" s="621"/>
      <c r="CX9" s="621"/>
      <c r="CY9" s="622"/>
      <c r="CZ9" s="673">
        <v>10.7</v>
      </c>
      <c r="DA9" s="673"/>
      <c r="DB9" s="673"/>
      <c r="DC9" s="673"/>
      <c r="DD9" s="626">
        <v>7064</v>
      </c>
      <c r="DE9" s="621"/>
      <c r="DF9" s="621"/>
      <c r="DG9" s="621"/>
      <c r="DH9" s="621"/>
      <c r="DI9" s="621"/>
      <c r="DJ9" s="621"/>
      <c r="DK9" s="621"/>
      <c r="DL9" s="621"/>
      <c r="DM9" s="621"/>
      <c r="DN9" s="621"/>
      <c r="DO9" s="621"/>
      <c r="DP9" s="622"/>
      <c r="DQ9" s="626">
        <v>384114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70538</v>
      </c>
      <c r="S10" s="621"/>
      <c r="T10" s="621"/>
      <c r="U10" s="621"/>
      <c r="V10" s="621"/>
      <c r="W10" s="621"/>
      <c r="X10" s="621"/>
      <c r="Y10" s="622"/>
      <c r="Z10" s="673">
        <v>1.7</v>
      </c>
      <c r="AA10" s="673"/>
      <c r="AB10" s="673"/>
      <c r="AC10" s="673"/>
      <c r="AD10" s="674">
        <v>70538</v>
      </c>
      <c r="AE10" s="674"/>
      <c r="AF10" s="674"/>
      <c r="AG10" s="674"/>
      <c r="AH10" s="674"/>
      <c r="AI10" s="674"/>
      <c r="AJ10" s="674"/>
      <c r="AK10" s="674"/>
      <c r="AL10" s="643">
        <v>3.5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9899</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2943</v>
      </c>
      <c r="S11" s="621"/>
      <c r="T11" s="621"/>
      <c r="U11" s="621"/>
      <c r="V11" s="621"/>
      <c r="W11" s="621"/>
      <c r="X11" s="621"/>
      <c r="Y11" s="622"/>
      <c r="Z11" s="673">
        <v>0.1</v>
      </c>
      <c r="AA11" s="673"/>
      <c r="AB11" s="673"/>
      <c r="AC11" s="673"/>
      <c r="AD11" s="674">
        <v>2943</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14618</v>
      </c>
      <c r="BH11" s="621"/>
      <c r="BI11" s="621"/>
      <c r="BJ11" s="621"/>
      <c r="BK11" s="621"/>
      <c r="BL11" s="621"/>
      <c r="BM11" s="621"/>
      <c r="BN11" s="622"/>
      <c r="BO11" s="673">
        <v>3.8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54174</v>
      </c>
      <c r="CS11" s="621"/>
      <c r="CT11" s="621"/>
      <c r="CU11" s="621"/>
      <c r="CV11" s="621"/>
      <c r="CW11" s="621"/>
      <c r="CX11" s="621"/>
      <c r="CY11" s="622"/>
      <c r="CZ11" s="673">
        <v>1.3</v>
      </c>
      <c r="DA11" s="673"/>
      <c r="DB11" s="673"/>
      <c r="DC11" s="673"/>
      <c r="DD11" s="626">
        <v>11722</v>
      </c>
      <c r="DE11" s="621"/>
      <c r="DF11" s="621"/>
      <c r="DG11" s="621"/>
      <c r="DH11" s="621"/>
      <c r="DI11" s="621"/>
      <c r="DJ11" s="621"/>
      <c r="DK11" s="621"/>
      <c r="DL11" s="621"/>
      <c r="DM11" s="621"/>
      <c r="DN11" s="621"/>
      <c r="DO11" s="621"/>
      <c r="DP11" s="622"/>
      <c r="DQ11" s="626">
        <v>41477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161814</v>
      </c>
      <c r="BH12" s="621"/>
      <c r="BI12" s="621"/>
      <c r="BJ12" s="621"/>
      <c r="BK12" s="621"/>
      <c r="BL12" s="621"/>
      <c r="BM12" s="621"/>
      <c r="BN12" s="622"/>
      <c r="BO12" s="673">
        <v>41.9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273075</v>
      </c>
      <c r="CS12" s="621"/>
      <c r="CT12" s="621"/>
      <c r="CU12" s="621"/>
      <c r="CV12" s="621"/>
      <c r="CW12" s="621"/>
      <c r="CX12" s="621"/>
      <c r="CY12" s="622"/>
      <c r="CZ12" s="673">
        <v>6.8</v>
      </c>
      <c r="DA12" s="673"/>
      <c r="DB12" s="673"/>
      <c r="DC12" s="673"/>
      <c r="DD12" s="626">
        <v>48505</v>
      </c>
      <c r="DE12" s="621"/>
      <c r="DF12" s="621"/>
      <c r="DG12" s="621"/>
      <c r="DH12" s="621"/>
      <c r="DI12" s="621"/>
      <c r="DJ12" s="621"/>
      <c r="DK12" s="621"/>
      <c r="DL12" s="621"/>
      <c r="DM12" s="621"/>
      <c r="DN12" s="621"/>
      <c r="DO12" s="621"/>
      <c r="DP12" s="622"/>
      <c r="DQ12" s="626">
        <v>208324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6856</v>
      </c>
      <c r="S13" s="621"/>
      <c r="T13" s="621"/>
      <c r="U13" s="621"/>
      <c r="V13" s="621"/>
      <c r="W13" s="621"/>
      <c r="X13" s="621"/>
      <c r="Y13" s="622"/>
      <c r="Z13" s="673">
        <v>0.2</v>
      </c>
      <c r="AA13" s="673"/>
      <c r="AB13" s="673"/>
      <c r="AC13" s="673"/>
      <c r="AD13" s="674">
        <v>6856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156926</v>
      </c>
      <c r="BH13" s="621"/>
      <c r="BI13" s="621"/>
      <c r="BJ13" s="621"/>
      <c r="BK13" s="621"/>
      <c r="BL13" s="621"/>
      <c r="BM13" s="621"/>
      <c r="BN13" s="622"/>
      <c r="BO13" s="673">
        <v>40.6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410184</v>
      </c>
      <c r="CS13" s="621"/>
      <c r="CT13" s="621"/>
      <c r="CU13" s="621"/>
      <c r="CV13" s="621"/>
      <c r="CW13" s="621"/>
      <c r="CX13" s="621"/>
      <c r="CY13" s="622"/>
      <c r="CZ13" s="673">
        <v>10.199999999999999</v>
      </c>
      <c r="DA13" s="673"/>
      <c r="DB13" s="673"/>
      <c r="DC13" s="673"/>
      <c r="DD13" s="626">
        <v>322782</v>
      </c>
      <c r="DE13" s="621"/>
      <c r="DF13" s="621"/>
      <c r="DG13" s="621"/>
      <c r="DH13" s="621"/>
      <c r="DI13" s="621"/>
      <c r="DJ13" s="621"/>
      <c r="DK13" s="621"/>
      <c r="DL13" s="621"/>
      <c r="DM13" s="621"/>
      <c r="DN13" s="621"/>
      <c r="DO13" s="621"/>
      <c r="DP13" s="622"/>
      <c r="DQ13" s="626">
        <v>194556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11163</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266337</v>
      </c>
      <c r="CS14" s="621"/>
      <c r="CT14" s="621"/>
      <c r="CU14" s="621"/>
      <c r="CV14" s="621"/>
      <c r="CW14" s="621"/>
      <c r="CX14" s="621"/>
      <c r="CY14" s="622"/>
      <c r="CZ14" s="673">
        <v>6.6</v>
      </c>
      <c r="DA14" s="673"/>
      <c r="DB14" s="673"/>
      <c r="DC14" s="673"/>
      <c r="DD14" s="626">
        <v>67976</v>
      </c>
      <c r="DE14" s="621"/>
      <c r="DF14" s="621"/>
      <c r="DG14" s="621"/>
      <c r="DH14" s="621"/>
      <c r="DI14" s="621"/>
      <c r="DJ14" s="621"/>
      <c r="DK14" s="621"/>
      <c r="DL14" s="621"/>
      <c r="DM14" s="621"/>
      <c r="DN14" s="621"/>
      <c r="DO14" s="621"/>
      <c r="DP14" s="622"/>
      <c r="DQ14" s="626">
        <v>186339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144</v>
      </c>
      <c r="S15" s="621"/>
      <c r="T15" s="621"/>
      <c r="U15" s="621"/>
      <c r="V15" s="621"/>
      <c r="W15" s="621"/>
      <c r="X15" s="621"/>
      <c r="Y15" s="622"/>
      <c r="Z15" s="673">
        <v>0</v>
      </c>
      <c r="AA15" s="673"/>
      <c r="AB15" s="673"/>
      <c r="AC15" s="673"/>
      <c r="AD15" s="674">
        <v>144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22519</v>
      </c>
      <c r="BH15" s="621"/>
      <c r="BI15" s="621"/>
      <c r="BJ15" s="621"/>
      <c r="BK15" s="621"/>
      <c r="BL15" s="621"/>
      <c r="BM15" s="621"/>
      <c r="BN15" s="622"/>
      <c r="BO15" s="673">
        <v>5.8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241169</v>
      </c>
      <c r="CS15" s="621"/>
      <c r="CT15" s="621"/>
      <c r="CU15" s="621"/>
      <c r="CV15" s="621"/>
      <c r="CW15" s="621"/>
      <c r="CX15" s="621"/>
      <c r="CY15" s="622"/>
      <c r="CZ15" s="673">
        <v>6</v>
      </c>
      <c r="DA15" s="673"/>
      <c r="DB15" s="673"/>
      <c r="DC15" s="673"/>
      <c r="DD15" s="626">
        <v>27489</v>
      </c>
      <c r="DE15" s="621"/>
      <c r="DF15" s="621"/>
      <c r="DG15" s="621"/>
      <c r="DH15" s="621"/>
      <c r="DI15" s="621"/>
      <c r="DJ15" s="621"/>
      <c r="DK15" s="621"/>
      <c r="DL15" s="621"/>
      <c r="DM15" s="621"/>
      <c r="DN15" s="621"/>
      <c r="DO15" s="621"/>
      <c r="DP15" s="622"/>
      <c r="DQ15" s="626">
        <v>199584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1883463</v>
      </c>
      <c r="S16" s="621"/>
      <c r="T16" s="621"/>
      <c r="U16" s="621"/>
      <c r="V16" s="621"/>
      <c r="W16" s="621"/>
      <c r="X16" s="621"/>
      <c r="Y16" s="622"/>
      <c r="Z16" s="673">
        <v>45.1</v>
      </c>
      <c r="AA16" s="673"/>
      <c r="AB16" s="673"/>
      <c r="AC16" s="673"/>
      <c r="AD16" s="674">
        <v>1527939</v>
      </c>
      <c r="AE16" s="674"/>
      <c r="AF16" s="674"/>
      <c r="AG16" s="674"/>
      <c r="AH16" s="674"/>
      <c r="AI16" s="674"/>
      <c r="AJ16" s="674"/>
      <c r="AK16" s="674"/>
      <c r="AL16" s="643">
        <v>75.2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104394</v>
      </c>
      <c r="CS16" s="621"/>
      <c r="CT16" s="621"/>
      <c r="CU16" s="621"/>
      <c r="CV16" s="621"/>
      <c r="CW16" s="621"/>
      <c r="CX16" s="621"/>
      <c r="CY16" s="622"/>
      <c r="CZ16" s="673">
        <v>2.6</v>
      </c>
      <c r="DA16" s="673"/>
      <c r="DB16" s="673"/>
      <c r="DC16" s="673"/>
      <c r="DD16" s="626" t="s">
        <v>111</v>
      </c>
      <c r="DE16" s="621"/>
      <c r="DF16" s="621"/>
      <c r="DG16" s="621"/>
      <c r="DH16" s="621"/>
      <c r="DI16" s="621"/>
      <c r="DJ16" s="621"/>
      <c r="DK16" s="621"/>
      <c r="DL16" s="621"/>
      <c r="DM16" s="621"/>
      <c r="DN16" s="621"/>
      <c r="DO16" s="621"/>
      <c r="DP16" s="622"/>
      <c r="DQ16" s="626">
        <v>18979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1527939</v>
      </c>
      <c r="S17" s="621"/>
      <c r="T17" s="621"/>
      <c r="U17" s="621"/>
      <c r="V17" s="621"/>
      <c r="W17" s="621"/>
      <c r="X17" s="621"/>
      <c r="Y17" s="622"/>
      <c r="Z17" s="673">
        <v>36.6</v>
      </c>
      <c r="AA17" s="673"/>
      <c r="AB17" s="673"/>
      <c r="AC17" s="673"/>
      <c r="AD17" s="674">
        <v>1527939</v>
      </c>
      <c r="AE17" s="674"/>
      <c r="AF17" s="674"/>
      <c r="AG17" s="674"/>
      <c r="AH17" s="674"/>
      <c r="AI17" s="674"/>
      <c r="AJ17" s="674"/>
      <c r="AK17" s="674"/>
      <c r="AL17" s="643">
        <v>75.2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394963</v>
      </c>
      <c r="CS17" s="621"/>
      <c r="CT17" s="621"/>
      <c r="CU17" s="621"/>
      <c r="CV17" s="621"/>
      <c r="CW17" s="621"/>
      <c r="CX17" s="621"/>
      <c r="CY17" s="622"/>
      <c r="CZ17" s="673">
        <v>9.8000000000000007</v>
      </c>
      <c r="DA17" s="673"/>
      <c r="DB17" s="673"/>
      <c r="DC17" s="673"/>
      <c r="DD17" s="626" t="s">
        <v>111</v>
      </c>
      <c r="DE17" s="621"/>
      <c r="DF17" s="621"/>
      <c r="DG17" s="621"/>
      <c r="DH17" s="621"/>
      <c r="DI17" s="621"/>
      <c r="DJ17" s="621"/>
      <c r="DK17" s="621"/>
      <c r="DL17" s="621"/>
      <c r="DM17" s="621"/>
      <c r="DN17" s="621"/>
      <c r="DO17" s="621"/>
      <c r="DP17" s="622"/>
      <c r="DQ17" s="626">
        <v>356106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355524</v>
      </c>
      <c r="S18" s="621"/>
      <c r="T18" s="621"/>
      <c r="U18" s="621"/>
      <c r="V18" s="621"/>
      <c r="W18" s="621"/>
      <c r="X18" s="621"/>
      <c r="Y18" s="622"/>
      <c r="Z18" s="673">
        <v>8.5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9574</v>
      </c>
      <c r="BH19" s="621"/>
      <c r="BI19" s="621"/>
      <c r="BJ19" s="621"/>
      <c r="BK19" s="621"/>
      <c r="BL19" s="621"/>
      <c r="BM19" s="621"/>
      <c r="BN19" s="622"/>
      <c r="BO19" s="673">
        <v>2.5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2386749</v>
      </c>
      <c r="S20" s="621"/>
      <c r="T20" s="621"/>
      <c r="U20" s="621"/>
      <c r="V20" s="621"/>
      <c r="W20" s="621"/>
      <c r="X20" s="621"/>
      <c r="Y20" s="622"/>
      <c r="Z20" s="673">
        <v>57.2</v>
      </c>
      <c r="AA20" s="673"/>
      <c r="AB20" s="673"/>
      <c r="AC20" s="673"/>
      <c r="AD20" s="674">
        <v>2021651</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9574</v>
      </c>
      <c r="BH20" s="621"/>
      <c r="BI20" s="621"/>
      <c r="BJ20" s="621"/>
      <c r="BK20" s="621"/>
      <c r="BL20" s="621"/>
      <c r="BM20" s="621"/>
      <c r="BN20" s="622"/>
      <c r="BO20" s="673">
        <v>2.5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4038202</v>
      </c>
      <c r="CS20" s="621"/>
      <c r="CT20" s="621"/>
      <c r="CU20" s="621"/>
      <c r="CV20" s="621"/>
      <c r="CW20" s="621"/>
      <c r="CX20" s="621"/>
      <c r="CY20" s="622"/>
      <c r="CZ20" s="673">
        <v>100</v>
      </c>
      <c r="DA20" s="673"/>
      <c r="DB20" s="673"/>
      <c r="DC20" s="673"/>
      <c r="DD20" s="626">
        <v>499383</v>
      </c>
      <c r="DE20" s="621"/>
      <c r="DF20" s="621"/>
      <c r="DG20" s="621"/>
      <c r="DH20" s="621"/>
      <c r="DI20" s="621"/>
      <c r="DJ20" s="621"/>
      <c r="DK20" s="621"/>
      <c r="DL20" s="621"/>
      <c r="DM20" s="621"/>
      <c r="DN20" s="621"/>
      <c r="DO20" s="621"/>
      <c r="DP20" s="622"/>
      <c r="DQ20" s="626">
        <v>2722988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597</v>
      </c>
      <c r="S21" s="621"/>
      <c r="T21" s="621"/>
      <c r="U21" s="621"/>
      <c r="V21" s="621"/>
      <c r="W21" s="621"/>
      <c r="X21" s="621"/>
      <c r="Y21" s="622"/>
      <c r="Z21" s="673">
        <v>0</v>
      </c>
      <c r="AA21" s="673"/>
      <c r="AB21" s="673"/>
      <c r="AC21" s="673"/>
      <c r="AD21" s="674">
        <v>597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23183</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69071</v>
      </c>
      <c r="S23" s="621"/>
      <c r="T23" s="621"/>
      <c r="U23" s="621"/>
      <c r="V23" s="621"/>
      <c r="W23" s="621"/>
      <c r="X23" s="621"/>
      <c r="Y23" s="622"/>
      <c r="Z23" s="673">
        <v>1.7</v>
      </c>
      <c r="AA23" s="673"/>
      <c r="AB23" s="673"/>
      <c r="AC23" s="673"/>
      <c r="AD23" s="674">
        <v>2224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9574</v>
      </c>
      <c r="BH23" s="621"/>
      <c r="BI23" s="621"/>
      <c r="BJ23" s="621"/>
      <c r="BK23" s="621"/>
      <c r="BL23" s="621"/>
      <c r="BM23" s="621"/>
      <c r="BN23" s="622"/>
      <c r="BO23" s="673">
        <v>2.5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18577</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1342062</v>
      </c>
      <c r="CS24" s="671"/>
      <c r="CT24" s="671"/>
      <c r="CU24" s="671"/>
      <c r="CV24" s="671"/>
      <c r="CW24" s="671"/>
      <c r="CX24" s="671"/>
      <c r="CY24" s="718"/>
      <c r="CZ24" s="722">
        <v>33.200000000000003</v>
      </c>
      <c r="DA24" s="723"/>
      <c r="DB24" s="723"/>
      <c r="DC24" s="724"/>
      <c r="DD24" s="717">
        <v>1177853</v>
      </c>
      <c r="DE24" s="671"/>
      <c r="DF24" s="671"/>
      <c r="DG24" s="671"/>
      <c r="DH24" s="671"/>
      <c r="DI24" s="671"/>
      <c r="DJ24" s="671"/>
      <c r="DK24" s="718"/>
      <c r="DL24" s="717">
        <v>1166667</v>
      </c>
      <c r="DM24" s="671"/>
      <c r="DN24" s="671"/>
      <c r="DO24" s="671"/>
      <c r="DP24" s="671"/>
      <c r="DQ24" s="671"/>
      <c r="DR24" s="671"/>
      <c r="DS24" s="671"/>
      <c r="DT24" s="671"/>
      <c r="DU24" s="671"/>
      <c r="DV24" s="718"/>
      <c r="DW24" s="719">
        <v>55.1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281064</v>
      </c>
      <c r="S25" s="621"/>
      <c r="T25" s="621"/>
      <c r="U25" s="621"/>
      <c r="V25" s="621"/>
      <c r="W25" s="621"/>
      <c r="X25" s="621"/>
      <c r="Y25" s="622"/>
      <c r="Z25" s="673">
        <v>6.7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804699</v>
      </c>
      <c r="CS25" s="639"/>
      <c r="CT25" s="639"/>
      <c r="CU25" s="639"/>
      <c r="CV25" s="639"/>
      <c r="CW25" s="639"/>
      <c r="CX25" s="639"/>
      <c r="CY25" s="640"/>
      <c r="CZ25" s="623">
        <v>19.899999999999999</v>
      </c>
      <c r="DA25" s="641"/>
      <c r="DB25" s="641"/>
      <c r="DC25" s="642"/>
      <c r="DD25" s="626">
        <v>778774</v>
      </c>
      <c r="DE25" s="639"/>
      <c r="DF25" s="639"/>
      <c r="DG25" s="639"/>
      <c r="DH25" s="639"/>
      <c r="DI25" s="639"/>
      <c r="DJ25" s="639"/>
      <c r="DK25" s="640"/>
      <c r="DL25" s="626">
        <v>767693</v>
      </c>
      <c r="DM25" s="639"/>
      <c r="DN25" s="639"/>
      <c r="DO25" s="639"/>
      <c r="DP25" s="639"/>
      <c r="DQ25" s="639"/>
      <c r="DR25" s="639"/>
      <c r="DS25" s="639"/>
      <c r="DT25" s="639"/>
      <c r="DU25" s="639"/>
      <c r="DV25" s="640"/>
      <c r="DW25" s="643">
        <v>36.299999999999997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519926</v>
      </c>
      <c r="CS26" s="621"/>
      <c r="CT26" s="621"/>
      <c r="CU26" s="621"/>
      <c r="CV26" s="621"/>
      <c r="CW26" s="621"/>
      <c r="CX26" s="621"/>
      <c r="CY26" s="622"/>
      <c r="CZ26" s="623">
        <v>12.9</v>
      </c>
      <c r="DA26" s="641"/>
      <c r="DB26" s="641"/>
      <c r="DC26" s="642"/>
      <c r="DD26" s="626">
        <v>497684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125764</v>
      </c>
      <c r="S27" s="621"/>
      <c r="T27" s="621"/>
      <c r="U27" s="621"/>
      <c r="V27" s="621"/>
      <c r="W27" s="621"/>
      <c r="X27" s="621"/>
      <c r="Y27" s="622"/>
      <c r="Z27" s="673">
        <v>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386273</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142400</v>
      </c>
      <c r="CS27" s="639"/>
      <c r="CT27" s="639"/>
      <c r="CU27" s="639"/>
      <c r="CV27" s="639"/>
      <c r="CW27" s="639"/>
      <c r="CX27" s="639"/>
      <c r="CY27" s="640"/>
      <c r="CZ27" s="623">
        <v>3.5</v>
      </c>
      <c r="DA27" s="641"/>
      <c r="DB27" s="641"/>
      <c r="DC27" s="642"/>
      <c r="DD27" s="626">
        <v>42973</v>
      </c>
      <c r="DE27" s="639"/>
      <c r="DF27" s="639"/>
      <c r="DG27" s="639"/>
      <c r="DH27" s="639"/>
      <c r="DI27" s="639"/>
      <c r="DJ27" s="639"/>
      <c r="DK27" s="640"/>
      <c r="DL27" s="626">
        <v>42868</v>
      </c>
      <c r="DM27" s="639"/>
      <c r="DN27" s="639"/>
      <c r="DO27" s="639"/>
      <c r="DP27" s="639"/>
      <c r="DQ27" s="639"/>
      <c r="DR27" s="639"/>
      <c r="DS27" s="639"/>
      <c r="DT27" s="639"/>
      <c r="DU27" s="639"/>
      <c r="DV27" s="640"/>
      <c r="DW27" s="643">
        <v>2</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5431</v>
      </c>
      <c r="S28" s="621"/>
      <c r="T28" s="621"/>
      <c r="U28" s="621"/>
      <c r="V28" s="621"/>
      <c r="W28" s="621"/>
      <c r="X28" s="621"/>
      <c r="Y28" s="622"/>
      <c r="Z28" s="673">
        <v>0.1</v>
      </c>
      <c r="AA28" s="673"/>
      <c r="AB28" s="673"/>
      <c r="AC28" s="673"/>
      <c r="AD28" s="674">
        <v>2242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394963</v>
      </c>
      <c r="CS28" s="621"/>
      <c r="CT28" s="621"/>
      <c r="CU28" s="621"/>
      <c r="CV28" s="621"/>
      <c r="CW28" s="621"/>
      <c r="CX28" s="621"/>
      <c r="CY28" s="622"/>
      <c r="CZ28" s="623">
        <v>9.8000000000000007</v>
      </c>
      <c r="DA28" s="641"/>
      <c r="DB28" s="641"/>
      <c r="DC28" s="642"/>
      <c r="DD28" s="626">
        <v>356106</v>
      </c>
      <c r="DE28" s="621"/>
      <c r="DF28" s="621"/>
      <c r="DG28" s="621"/>
      <c r="DH28" s="621"/>
      <c r="DI28" s="621"/>
      <c r="DJ28" s="621"/>
      <c r="DK28" s="622"/>
      <c r="DL28" s="626">
        <v>356106</v>
      </c>
      <c r="DM28" s="621"/>
      <c r="DN28" s="621"/>
      <c r="DO28" s="621"/>
      <c r="DP28" s="621"/>
      <c r="DQ28" s="621"/>
      <c r="DR28" s="621"/>
      <c r="DS28" s="621"/>
      <c r="DT28" s="621"/>
      <c r="DU28" s="621"/>
      <c r="DV28" s="622"/>
      <c r="DW28" s="643">
        <v>16.8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432322</v>
      </c>
      <c r="S29" s="621"/>
      <c r="T29" s="621"/>
      <c r="U29" s="621"/>
      <c r="V29" s="621"/>
      <c r="W29" s="621"/>
      <c r="X29" s="621"/>
      <c r="Y29" s="622"/>
      <c r="Z29" s="673">
        <v>10.4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394963</v>
      </c>
      <c r="CS29" s="639"/>
      <c r="CT29" s="639"/>
      <c r="CU29" s="639"/>
      <c r="CV29" s="639"/>
      <c r="CW29" s="639"/>
      <c r="CX29" s="639"/>
      <c r="CY29" s="640"/>
      <c r="CZ29" s="623">
        <v>9.8000000000000007</v>
      </c>
      <c r="DA29" s="641"/>
      <c r="DB29" s="641"/>
      <c r="DC29" s="642"/>
      <c r="DD29" s="626">
        <v>356106</v>
      </c>
      <c r="DE29" s="639"/>
      <c r="DF29" s="639"/>
      <c r="DG29" s="639"/>
      <c r="DH29" s="639"/>
      <c r="DI29" s="639"/>
      <c r="DJ29" s="639"/>
      <c r="DK29" s="640"/>
      <c r="DL29" s="626">
        <v>356106</v>
      </c>
      <c r="DM29" s="639"/>
      <c r="DN29" s="639"/>
      <c r="DO29" s="639"/>
      <c r="DP29" s="639"/>
      <c r="DQ29" s="639"/>
      <c r="DR29" s="639"/>
      <c r="DS29" s="639"/>
      <c r="DT29" s="639"/>
      <c r="DU29" s="639"/>
      <c r="DV29" s="640"/>
      <c r="DW29" s="643">
        <v>16.8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160540</v>
      </c>
      <c r="S30" s="621"/>
      <c r="T30" s="621"/>
      <c r="U30" s="621"/>
      <c r="V30" s="621"/>
      <c r="W30" s="621"/>
      <c r="X30" s="621"/>
      <c r="Y30" s="622"/>
      <c r="Z30" s="673">
        <v>3.8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99</v>
      </c>
      <c r="BN30" s="687"/>
      <c r="BO30" s="687"/>
      <c r="BP30" s="687"/>
      <c r="BQ30" s="689"/>
      <c r="BR30" s="686">
        <v>99.5</v>
      </c>
      <c r="BS30" s="687"/>
      <c r="BT30" s="687"/>
      <c r="BU30" s="687"/>
      <c r="BV30" s="687"/>
      <c r="BW30" s="687"/>
      <c r="BX30" s="688">
        <v>98.1</v>
      </c>
      <c r="BY30" s="687"/>
      <c r="BZ30" s="687"/>
      <c r="CA30" s="687"/>
      <c r="CB30" s="689"/>
      <c r="CD30" s="692"/>
      <c r="CE30" s="693"/>
      <c r="CF30" s="657" t="s">
        <v>292</v>
      </c>
      <c r="CG30" s="654"/>
      <c r="CH30" s="654"/>
      <c r="CI30" s="654"/>
      <c r="CJ30" s="654"/>
      <c r="CK30" s="654"/>
      <c r="CL30" s="654"/>
      <c r="CM30" s="654"/>
      <c r="CN30" s="654"/>
      <c r="CO30" s="654"/>
      <c r="CP30" s="654"/>
      <c r="CQ30" s="655"/>
      <c r="CR30" s="620">
        <v>368280</v>
      </c>
      <c r="CS30" s="621"/>
      <c r="CT30" s="621"/>
      <c r="CU30" s="621"/>
      <c r="CV30" s="621"/>
      <c r="CW30" s="621"/>
      <c r="CX30" s="621"/>
      <c r="CY30" s="622"/>
      <c r="CZ30" s="623">
        <v>9.1</v>
      </c>
      <c r="DA30" s="641"/>
      <c r="DB30" s="641"/>
      <c r="DC30" s="642"/>
      <c r="DD30" s="626">
        <v>329423</v>
      </c>
      <c r="DE30" s="621"/>
      <c r="DF30" s="621"/>
      <c r="DG30" s="621"/>
      <c r="DH30" s="621"/>
      <c r="DI30" s="621"/>
      <c r="DJ30" s="621"/>
      <c r="DK30" s="622"/>
      <c r="DL30" s="626">
        <v>329423</v>
      </c>
      <c r="DM30" s="621"/>
      <c r="DN30" s="621"/>
      <c r="DO30" s="621"/>
      <c r="DP30" s="621"/>
      <c r="DQ30" s="621"/>
      <c r="DR30" s="621"/>
      <c r="DS30" s="621"/>
      <c r="DT30" s="621"/>
      <c r="DU30" s="621"/>
      <c r="DV30" s="622"/>
      <c r="DW30" s="643">
        <v>15.6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176672</v>
      </c>
      <c r="S31" s="621"/>
      <c r="T31" s="621"/>
      <c r="U31" s="621"/>
      <c r="V31" s="621"/>
      <c r="W31" s="621"/>
      <c r="X31" s="621"/>
      <c r="Y31" s="622"/>
      <c r="Z31" s="673">
        <v>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100.1</v>
      </c>
      <c r="BH31" s="639"/>
      <c r="BI31" s="639"/>
      <c r="BJ31" s="639"/>
      <c r="BK31" s="639"/>
      <c r="BL31" s="639"/>
      <c r="BM31" s="675">
        <v>99.5</v>
      </c>
      <c r="BN31" s="685"/>
      <c r="BO31" s="685"/>
      <c r="BP31" s="685"/>
      <c r="BQ31" s="649"/>
      <c r="BR31" s="684">
        <v>99.5</v>
      </c>
      <c r="BS31" s="639"/>
      <c r="BT31" s="639"/>
      <c r="BU31" s="639"/>
      <c r="BV31" s="639"/>
      <c r="BW31" s="639"/>
      <c r="BX31" s="675">
        <v>98.5</v>
      </c>
      <c r="BY31" s="685"/>
      <c r="BZ31" s="685"/>
      <c r="CA31" s="685"/>
      <c r="CB31" s="649"/>
      <c r="CD31" s="692"/>
      <c r="CE31" s="693"/>
      <c r="CF31" s="657" t="s">
        <v>296</v>
      </c>
      <c r="CG31" s="654"/>
      <c r="CH31" s="654"/>
      <c r="CI31" s="654"/>
      <c r="CJ31" s="654"/>
      <c r="CK31" s="654"/>
      <c r="CL31" s="654"/>
      <c r="CM31" s="654"/>
      <c r="CN31" s="654"/>
      <c r="CO31" s="654"/>
      <c r="CP31" s="654"/>
      <c r="CQ31" s="655"/>
      <c r="CR31" s="620">
        <v>26683</v>
      </c>
      <c r="CS31" s="639"/>
      <c r="CT31" s="639"/>
      <c r="CU31" s="639"/>
      <c r="CV31" s="639"/>
      <c r="CW31" s="639"/>
      <c r="CX31" s="639"/>
      <c r="CY31" s="640"/>
      <c r="CZ31" s="623">
        <v>0.7</v>
      </c>
      <c r="DA31" s="641"/>
      <c r="DB31" s="641"/>
      <c r="DC31" s="642"/>
      <c r="DD31" s="626">
        <v>26683</v>
      </c>
      <c r="DE31" s="639"/>
      <c r="DF31" s="639"/>
      <c r="DG31" s="639"/>
      <c r="DH31" s="639"/>
      <c r="DI31" s="639"/>
      <c r="DJ31" s="639"/>
      <c r="DK31" s="640"/>
      <c r="DL31" s="626">
        <v>26683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108403</v>
      </c>
      <c r="S32" s="621"/>
      <c r="T32" s="621"/>
      <c r="U32" s="621"/>
      <c r="V32" s="621"/>
      <c r="W32" s="621"/>
      <c r="X32" s="621"/>
      <c r="Y32" s="622"/>
      <c r="Z32" s="673">
        <v>2.6</v>
      </c>
      <c r="AA32" s="673"/>
      <c r="AB32" s="673"/>
      <c r="AC32" s="673"/>
      <c r="AD32" s="674">
        <v>6036</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99.4</v>
      </c>
      <c r="BH32" s="605"/>
      <c r="BI32" s="605"/>
      <c r="BJ32" s="605"/>
      <c r="BK32" s="605"/>
      <c r="BL32" s="605"/>
      <c r="BM32" s="668">
        <v>99.1</v>
      </c>
      <c r="BN32" s="605"/>
      <c r="BO32" s="605"/>
      <c r="BP32" s="605"/>
      <c r="BQ32" s="662"/>
      <c r="BR32" s="683">
        <v>99.4</v>
      </c>
      <c r="BS32" s="605"/>
      <c r="BT32" s="605"/>
      <c r="BU32" s="605"/>
      <c r="BV32" s="605"/>
      <c r="BW32" s="605"/>
      <c r="BX32" s="668">
        <v>98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384980</v>
      </c>
      <c r="S33" s="621"/>
      <c r="T33" s="621"/>
      <c r="U33" s="621"/>
      <c r="V33" s="621"/>
      <c r="W33" s="621"/>
      <c r="X33" s="621"/>
      <c r="Y33" s="622"/>
      <c r="Z33" s="673">
        <v>9.1999999999999993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2092363</v>
      </c>
      <c r="CS33" s="639"/>
      <c r="CT33" s="639"/>
      <c r="CU33" s="639"/>
      <c r="CV33" s="639"/>
      <c r="CW33" s="639"/>
      <c r="CX33" s="639"/>
      <c r="CY33" s="640"/>
      <c r="CZ33" s="623">
        <v>51.8</v>
      </c>
      <c r="DA33" s="641"/>
      <c r="DB33" s="641"/>
      <c r="DC33" s="642"/>
      <c r="DD33" s="626">
        <v>1346049</v>
      </c>
      <c r="DE33" s="639"/>
      <c r="DF33" s="639"/>
      <c r="DG33" s="639"/>
      <c r="DH33" s="639"/>
      <c r="DI33" s="639"/>
      <c r="DJ33" s="639"/>
      <c r="DK33" s="640"/>
      <c r="DL33" s="626">
        <v>803098</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931263</v>
      </c>
      <c r="CS34" s="621"/>
      <c r="CT34" s="621"/>
      <c r="CU34" s="621"/>
      <c r="CV34" s="621"/>
      <c r="CW34" s="621"/>
      <c r="CX34" s="621"/>
      <c r="CY34" s="622"/>
      <c r="CZ34" s="623">
        <v>23.1</v>
      </c>
      <c r="DA34" s="641"/>
      <c r="DB34" s="641"/>
      <c r="DC34" s="642"/>
      <c r="DD34" s="626">
        <v>525275</v>
      </c>
      <c r="DE34" s="621"/>
      <c r="DF34" s="621"/>
      <c r="DG34" s="621"/>
      <c r="DH34" s="621"/>
      <c r="DI34" s="621"/>
      <c r="DJ34" s="621"/>
      <c r="DK34" s="622"/>
      <c r="DL34" s="626">
        <v>350991</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83880</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489711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124252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4338</v>
      </c>
      <c r="CS35" s="639"/>
      <c r="CT35" s="639"/>
      <c r="CU35" s="639"/>
      <c r="CV35" s="639"/>
      <c r="CW35" s="639"/>
      <c r="CX35" s="639"/>
      <c r="CY35" s="640"/>
      <c r="CZ35" s="623">
        <v>0.1</v>
      </c>
      <c r="DA35" s="641"/>
      <c r="DB35" s="641"/>
      <c r="DC35" s="642"/>
      <c r="DD35" s="626">
        <v>4266</v>
      </c>
      <c r="DE35" s="639"/>
      <c r="DF35" s="639"/>
      <c r="DG35" s="639"/>
      <c r="DH35" s="639"/>
      <c r="DI35" s="639"/>
      <c r="DJ35" s="639"/>
      <c r="DK35" s="640"/>
      <c r="DL35" s="626">
        <v>4266</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4173353</v>
      </c>
      <c r="S36" s="661"/>
      <c r="T36" s="661"/>
      <c r="U36" s="661"/>
      <c r="V36" s="661"/>
      <c r="W36" s="661"/>
      <c r="X36" s="661"/>
      <c r="Y36" s="664"/>
      <c r="Z36" s="665">
        <v>100</v>
      </c>
      <c r="AA36" s="665"/>
      <c r="AB36" s="665"/>
      <c r="AC36" s="665"/>
      <c r="AD36" s="666">
        <v>2032750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63000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149379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331743</v>
      </c>
      <c r="CS36" s="621"/>
      <c r="CT36" s="621"/>
      <c r="CU36" s="621"/>
      <c r="CV36" s="621"/>
      <c r="CW36" s="621"/>
      <c r="CX36" s="621"/>
      <c r="CY36" s="622"/>
      <c r="CZ36" s="623">
        <v>8.1999999999999993</v>
      </c>
      <c r="DA36" s="641"/>
      <c r="DB36" s="641"/>
      <c r="DC36" s="642"/>
      <c r="DD36" s="626">
        <v>255825</v>
      </c>
      <c r="DE36" s="621"/>
      <c r="DF36" s="621"/>
      <c r="DG36" s="621"/>
      <c r="DH36" s="621"/>
      <c r="DI36" s="621"/>
      <c r="DJ36" s="621"/>
      <c r="DK36" s="622"/>
      <c r="DL36" s="626">
        <v>176644</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20900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608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91160</v>
      </c>
      <c r="CS37" s="639"/>
      <c r="CT37" s="639"/>
      <c r="CU37" s="639"/>
      <c r="CV37" s="639"/>
      <c r="CW37" s="639"/>
      <c r="CX37" s="639"/>
      <c r="CY37" s="640"/>
      <c r="CZ37" s="623">
        <v>2.2999999999999998</v>
      </c>
      <c r="DA37" s="641"/>
      <c r="DB37" s="641"/>
      <c r="DC37" s="642"/>
      <c r="DD37" s="626">
        <v>91160</v>
      </c>
      <c r="DE37" s="639"/>
      <c r="DF37" s="639"/>
      <c r="DG37" s="639"/>
      <c r="DH37" s="639"/>
      <c r="DI37" s="639"/>
      <c r="DJ37" s="639"/>
      <c r="DK37" s="640"/>
      <c r="DL37" s="626">
        <v>91160</v>
      </c>
      <c r="DM37" s="639"/>
      <c r="DN37" s="639"/>
      <c r="DO37" s="639"/>
      <c r="DP37" s="639"/>
      <c r="DQ37" s="639"/>
      <c r="DR37" s="639"/>
      <c r="DS37" s="639"/>
      <c r="DT37" s="639"/>
      <c r="DU37" s="639"/>
      <c r="DV37" s="640"/>
      <c r="DW37" s="643">
        <v>4.3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16400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968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460942</v>
      </c>
      <c r="CS38" s="621"/>
      <c r="CT38" s="621"/>
      <c r="CU38" s="621"/>
      <c r="CV38" s="621"/>
      <c r="CW38" s="621"/>
      <c r="CX38" s="621"/>
      <c r="CY38" s="622"/>
      <c r="CZ38" s="623">
        <v>11.4</v>
      </c>
      <c r="DA38" s="641"/>
      <c r="DB38" s="641"/>
      <c r="DC38" s="642"/>
      <c r="DD38" s="626">
        <v>403355</v>
      </c>
      <c r="DE38" s="621"/>
      <c r="DF38" s="621"/>
      <c r="DG38" s="621"/>
      <c r="DH38" s="621"/>
      <c r="DI38" s="621"/>
      <c r="DJ38" s="621"/>
      <c r="DK38" s="622"/>
      <c r="DL38" s="626">
        <v>271197</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12369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301077</v>
      </c>
      <c r="CS39" s="639"/>
      <c r="CT39" s="639"/>
      <c r="CU39" s="639"/>
      <c r="CV39" s="639"/>
      <c r="CW39" s="639"/>
      <c r="CX39" s="639"/>
      <c r="CY39" s="640"/>
      <c r="CZ39" s="623">
        <v>7.5</v>
      </c>
      <c r="DA39" s="641"/>
      <c r="DB39" s="641"/>
      <c r="DC39" s="642"/>
      <c r="DD39" s="626">
        <v>94328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204131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63000</v>
      </c>
      <c r="CS40" s="621"/>
      <c r="CT40" s="621"/>
      <c r="CU40" s="621"/>
      <c r="CV40" s="621"/>
      <c r="CW40" s="621"/>
      <c r="CX40" s="621"/>
      <c r="CY40" s="622"/>
      <c r="CZ40" s="623">
        <v>1.6</v>
      </c>
      <c r="DA40" s="641"/>
      <c r="DB40" s="641"/>
      <c r="DC40" s="642"/>
      <c r="DD40" s="626">
        <v>63000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172911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603777</v>
      </c>
      <c r="CS42" s="621"/>
      <c r="CT42" s="621"/>
      <c r="CU42" s="621"/>
      <c r="CV42" s="621"/>
      <c r="CW42" s="621"/>
      <c r="CX42" s="621"/>
      <c r="CY42" s="622"/>
      <c r="CZ42" s="623">
        <v>15</v>
      </c>
      <c r="DA42" s="624"/>
      <c r="DB42" s="624"/>
      <c r="DC42" s="625"/>
      <c r="DD42" s="626">
        <v>199086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22648</v>
      </c>
      <c r="CS43" s="639"/>
      <c r="CT43" s="639"/>
      <c r="CU43" s="639"/>
      <c r="CV43" s="639"/>
      <c r="CW43" s="639"/>
      <c r="CX43" s="639"/>
      <c r="CY43" s="640"/>
      <c r="CZ43" s="623">
        <v>0.6</v>
      </c>
      <c r="DA43" s="641"/>
      <c r="DB43" s="641"/>
      <c r="DC43" s="642"/>
      <c r="DD43" s="626">
        <v>22648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499383</v>
      </c>
      <c r="CS44" s="621"/>
      <c r="CT44" s="621"/>
      <c r="CU44" s="621"/>
      <c r="CV44" s="621"/>
      <c r="CW44" s="621"/>
      <c r="CX44" s="621"/>
      <c r="CY44" s="622"/>
      <c r="CZ44" s="623">
        <v>12.4</v>
      </c>
      <c r="DA44" s="624"/>
      <c r="DB44" s="624"/>
      <c r="DC44" s="625"/>
      <c r="DD44" s="626">
        <v>180107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147230</v>
      </c>
      <c r="CS45" s="639"/>
      <c r="CT45" s="639"/>
      <c r="CU45" s="639"/>
      <c r="CV45" s="639"/>
      <c r="CW45" s="639"/>
      <c r="CX45" s="639"/>
      <c r="CY45" s="640"/>
      <c r="CZ45" s="623">
        <v>3.6</v>
      </c>
      <c r="DA45" s="641"/>
      <c r="DB45" s="641"/>
      <c r="DC45" s="642"/>
      <c r="DD45" s="626">
        <v>2213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350663</v>
      </c>
      <c r="CS46" s="621"/>
      <c r="CT46" s="621"/>
      <c r="CU46" s="621"/>
      <c r="CV46" s="621"/>
      <c r="CW46" s="621"/>
      <c r="CX46" s="621"/>
      <c r="CY46" s="622"/>
      <c r="CZ46" s="623">
        <v>8.6999999999999993</v>
      </c>
      <c r="DA46" s="624"/>
      <c r="DB46" s="624"/>
      <c r="DC46" s="625"/>
      <c r="DD46" s="626">
        <v>177149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104394</v>
      </c>
      <c r="CS47" s="639"/>
      <c r="CT47" s="639"/>
      <c r="CU47" s="639"/>
      <c r="CV47" s="639"/>
      <c r="CW47" s="639"/>
      <c r="CX47" s="639"/>
      <c r="CY47" s="640"/>
      <c r="CZ47" s="623">
        <v>2.6</v>
      </c>
      <c r="DA47" s="641"/>
      <c r="DB47" s="641"/>
      <c r="DC47" s="642"/>
      <c r="DD47" s="626">
        <v>18979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4038202</v>
      </c>
      <c r="CS49" s="605"/>
      <c r="CT49" s="605"/>
      <c r="CU49" s="605"/>
      <c r="CV49" s="605"/>
      <c r="CW49" s="605"/>
      <c r="CX49" s="605"/>
      <c r="CY49" s="606"/>
      <c r="CZ49" s="607">
        <v>100</v>
      </c>
      <c r="DA49" s="608"/>
      <c r="DB49" s="608"/>
      <c r="DC49" s="609"/>
      <c r="DD49" s="610">
        <v>2722988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4173</v>
      </c>
      <c r="R7" s="1134"/>
      <c r="S7" s="1134"/>
      <c r="T7" s="1134"/>
      <c r="U7" s="1134"/>
      <c r="V7" s="1134">
        <v>4038</v>
      </c>
      <c r="W7" s="1134"/>
      <c r="X7" s="1134"/>
      <c r="Y7" s="1134"/>
      <c r="Z7" s="1134"/>
      <c r="AA7" s="1134">
        <f>Q7-V7</f>
        <v>135</v>
      </c>
      <c r="AB7" s="1134"/>
      <c r="AC7" s="1134"/>
      <c r="AD7" s="1134"/>
      <c r="AE7" s="1135"/>
      <c r="AF7" s="1136">
        <v>114</v>
      </c>
      <c r="AG7" s="1137"/>
      <c r="AH7" s="1137"/>
      <c r="AI7" s="1137"/>
      <c r="AJ7" s="1138"/>
      <c r="AK7" s="1120">
        <v>161</v>
      </c>
      <c r="AL7" s="1121"/>
      <c r="AM7" s="1121"/>
      <c r="AN7" s="1121"/>
      <c r="AO7" s="1121"/>
      <c r="AP7" s="1121">
        <v>3318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Q7</f>
        <v>4173</v>
      </c>
      <c r="R23" s="1098"/>
      <c r="S23" s="1098"/>
      <c r="T23" s="1098"/>
      <c r="U23" s="1098"/>
      <c r="V23" s="1098">
        <f>V7</f>
        <v>4038</v>
      </c>
      <c r="W23" s="1098"/>
      <c r="X23" s="1098"/>
      <c r="Y23" s="1098"/>
      <c r="Z23" s="1098"/>
      <c r="AA23" s="1098">
        <f>AA7</f>
        <v>135</v>
      </c>
      <c r="AB23" s="1098"/>
      <c r="AC23" s="1098"/>
      <c r="AD23" s="1098"/>
      <c r="AE23" s="1099"/>
      <c r="AF23" s="1100">
        <v>114</v>
      </c>
      <c r="AG23" s="1098"/>
      <c r="AH23" s="1098"/>
      <c r="AI23" s="1098"/>
      <c r="AJ23" s="1101"/>
      <c r="AK23" s="1102"/>
      <c r="AL23" s="1103"/>
      <c r="AM23" s="1103"/>
      <c r="AN23" s="1103"/>
      <c r="AO23" s="1103"/>
      <c r="AP23" s="1098">
        <f>AP7</f>
        <v>3318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700</v>
      </c>
      <c r="R28" s="1083"/>
      <c r="S28" s="1083"/>
      <c r="T28" s="1083"/>
      <c r="U28" s="1083"/>
      <c r="V28" s="1083">
        <v>576</v>
      </c>
      <c r="W28" s="1083"/>
      <c r="X28" s="1083"/>
      <c r="Y28" s="1083"/>
      <c r="Z28" s="1083"/>
      <c r="AA28" s="1083">
        <f>Q28-V28</f>
        <v>124</v>
      </c>
      <c r="AB28" s="1083"/>
      <c r="AC28" s="1083"/>
      <c r="AD28" s="1083"/>
      <c r="AE28" s="1084"/>
      <c r="AF28" s="1085">
        <v>124</v>
      </c>
      <c r="AG28" s="1083"/>
      <c r="AH28" s="1083"/>
      <c r="AI28" s="1083"/>
      <c r="AJ28" s="1086"/>
      <c r="AK28" s="1087">
        <v>46</v>
      </c>
      <c r="AL28" s="1075"/>
      <c r="AM28" s="1075"/>
      <c r="AN28" s="1075"/>
      <c r="AO28" s="1075"/>
      <c r="AP28" s="1075" t="s">
        <v>539</v>
      </c>
      <c r="AQ28" s="1075"/>
      <c r="AR28" s="1075"/>
      <c r="AS28" s="1075"/>
      <c r="AT28" s="1075"/>
      <c r="AU28" s="1075" t="s">
        <v>541</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578</v>
      </c>
      <c r="R29" s="1073"/>
      <c r="S29" s="1073"/>
      <c r="T29" s="1073"/>
      <c r="U29" s="1073"/>
      <c r="V29" s="1073">
        <v>540</v>
      </c>
      <c r="W29" s="1073"/>
      <c r="X29" s="1073"/>
      <c r="Y29" s="1073"/>
      <c r="Z29" s="1073"/>
      <c r="AA29" s="1073">
        <f>Q29-V29</f>
        <v>38</v>
      </c>
      <c r="AB29" s="1073"/>
      <c r="AC29" s="1073"/>
      <c r="AD29" s="1073"/>
      <c r="AE29" s="1074"/>
      <c r="AF29" s="1048">
        <v>38</v>
      </c>
      <c r="AG29" s="1049"/>
      <c r="AH29" s="1049"/>
      <c r="AI29" s="1049"/>
      <c r="AJ29" s="1050"/>
      <c r="AK29" s="1009">
        <v>85</v>
      </c>
      <c r="AL29" s="1000"/>
      <c r="AM29" s="1000"/>
      <c r="AN29" s="1000"/>
      <c r="AO29" s="1000"/>
      <c r="AP29" s="1000" t="s">
        <v>540</v>
      </c>
      <c r="AQ29" s="1000"/>
      <c r="AR29" s="1000"/>
      <c r="AS29" s="1000"/>
      <c r="AT29" s="1000"/>
      <c r="AU29" s="1000" t="s">
        <v>540</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144</v>
      </c>
      <c r="R30" s="1073"/>
      <c r="S30" s="1073"/>
      <c r="T30" s="1073"/>
      <c r="U30" s="1073"/>
      <c r="V30" s="1073">
        <v>132</v>
      </c>
      <c r="W30" s="1073"/>
      <c r="X30" s="1073"/>
      <c r="Y30" s="1073"/>
      <c r="Z30" s="1073"/>
      <c r="AA30" s="1073">
        <f t="shared" ref="AA30:AA37" si="0">Q30-V30</f>
        <v>12</v>
      </c>
      <c r="AB30" s="1073"/>
      <c r="AC30" s="1073"/>
      <c r="AD30" s="1073"/>
      <c r="AE30" s="1074"/>
      <c r="AF30" s="1048">
        <v>5</v>
      </c>
      <c r="AG30" s="1049"/>
      <c r="AH30" s="1049"/>
      <c r="AI30" s="1049"/>
      <c r="AJ30" s="1050"/>
      <c r="AK30" s="1009">
        <v>84</v>
      </c>
      <c r="AL30" s="1000"/>
      <c r="AM30" s="1000"/>
      <c r="AN30" s="1000"/>
      <c r="AO30" s="1000"/>
      <c r="AP30" s="1000" t="s">
        <v>540</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88</v>
      </c>
      <c r="R31" s="1073"/>
      <c r="S31" s="1073"/>
      <c r="T31" s="1073"/>
      <c r="U31" s="1073"/>
      <c r="V31" s="1073">
        <v>76</v>
      </c>
      <c r="W31" s="1073"/>
      <c r="X31" s="1073"/>
      <c r="Y31" s="1073"/>
      <c r="Z31" s="1073"/>
      <c r="AA31" s="1073">
        <f t="shared" si="0"/>
        <v>12</v>
      </c>
      <c r="AB31" s="1073"/>
      <c r="AC31" s="1073"/>
      <c r="AD31" s="1073"/>
      <c r="AE31" s="1074"/>
      <c r="AF31" s="1048">
        <v>5</v>
      </c>
      <c r="AG31" s="1049"/>
      <c r="AH31" s="1049"/>
      <c r="AI31" s="1049"/>
      <c r="AJ31" s="1050"/>
      <c r="AK31" s="1009">
        <v>41</v>
      </c>
      <c r="AL31" s="1000"/>
      <c r="AM31" s="1000"/>
      <c r="AN31" s="1000"/>
      <c r="AO31" s="1000"/>
      <c r="AP31" s="1000">
        <v>12</v>
      </c>
      <c r="AQ31" s="1000"/>
      <c r="AR31" s="1000"/>
      <c r="AS31" s="1000"/>
      <c r="AT31" s="1000"/>
      <c r="AU31" s="1000" t="s">
        <v>544</v>
      </c>
      <c r="AV31" s="1000"/>
      <c r="AW31" s="1000"/>
      <c r="AX31" s="1000"/>
      <c r="AY31" s="1000"/>
      <c r="AZ31" s="1071"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414</v>
      </c>
      <c r="R32" s="1073"/>
      <c r="S32" s="1073"/>
      <c r="T32" s="1073"/>
      <c r="U32" s="1073"/>
      <c r="V32" s="1073">
        <v>380</v>
      </c>
      <c r="W32" s="1073"/>
      <c r="X32" s="1073"/>
      <c r="Y32" s="1073"/>
      <c r="Z32" s="1073"/>
      <c r="AA32" s="1073">
        <f t="shared" si="0"/>
        <v>34</v>
      </c>
      <c r="AB32" s="1073"/>
      <c r="AC32" s="1073"/>
      <c r="AD32" s="1073"/>
      <c r="AE32" s="1074"/>
      <c r="AF32" s="1048">
        <v>33</v>
      </c>
      <c r="AG32" s="1049"/>
      <c r="AH32" s="1049"/>
      <c r="AI32" s="1049"/>
      <c r="AJ32" s="1050"/>
      <c r="AK32" s="1009">
        <v>165</v>
      </c>
      <c r="AL32" s="1000"/>
      <c r="AM32" s="1000"/>
      <c r="AN32" s="1000"/>
      <c r="AO32" s="1000"/>
      <c r="AP32" s="1000">
        <v>169</v>
      </c>
      <c r="AQ32" s="1000"/>
      <c r="AR32" s="1000"/>
      <c r="AS32" s="1000"/>
      <c r="AT32" s="1000"/>
      <c r="AU32" s="1000" t="s">
        <v>543</v>
      </c>
      <c r="AV32" s="1000"/>
      <c r="AW32" s="1000"/>
      <c r="AX32" s="1000"/>
      <c r="AY32" s="1000"/>
      <c r="AZ32" s="1071" t="s">
        <v>542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121</v>
      </c>
      <c r="R33" s="1073"/>
      <c r="S33" s="1073"/>
      <c r="T33" s="1073"/>
      <c r="U33" s="1073"/>
      <c r="V33" s="1073">
        <v>107</v>
      </c>
      <c r="W33" s="1073"/>
      <c r="X33" s="1073"/>
      <c r="Y33" s="1073"/>
      <c r="Z33" s="1073"/>
      <c r="AA33" s="1073">
        <f t="shared" si="0"/>
        <v>14</v>
      </c>
      <c r="AB33" s="1073"/>
      <c r="AC33" s="1073"/>
      <c r="AD33" s="1073"/>
      <c r="AE33" s="1074"/>
      <c r="AF33" s="1048">
        <v>77</v>
      </c>
      <c r="AG33" s="1049"/>
      <c r="AH33" s="1049"/>
      <c r="AI33" s="1049"/>
      <c r="AJ33" s="1050"/>
      <c r="AK33" s="1009">
        <v>13</v>
      </c>
      <c r="AL33" s="1000"/>
      <c r="AM33" s="1000"/>
      <c r="AN33" s="1000"/>
      <c r="AO33" s="1000"/>
      <c r="AP33" s="1000">
        <v>298</v>
      </c>
      <c r="AQ33" s="1000"/>
      <c r="AR33" s="1000"/>
      <c r="AS33" s="1000"/>
      <c r="AT33" s="1000"/>
      <c r="AU33" s="1000">
        <v>51</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32</v>
      </c>
      <c r="R34" s="1073"/>
      <c r="S34" s="1073"/>
      <c r="T34" s="1073"/>
      <c r="U34" s="1073"/>
      <c r="V34" s="1073">
        <v>29</v>
      </c>
      <c r="W34" s="1073"/>
      <c r="X34" s="1073"/>
      <c r="Y34" s="1073"/>
      <c r="Z34" s="1073"/>
      <c r="AA34" s="1073">
        <f t="shared" si="0"/>
        <v>3</v>
      </c>
      <c r="AB34" s="1073"/>
      <c r="AC34" s="1073"/>
      <c r="AD34" s="1073"/>
      <c r="AE34" s="1074"/>
      <c r="AF34" s="1048">
        <v>3</v>
      </c>
      <c r="AG34" s="1049"/>
      <c r="AH34" s="1049"/>
      <c r="AI34" s="1049"/>
      <c r="AJ34" s="1050"/>
      <c r="AK34" s="1009">
        <v>21</v>
      </c>
      <c r="AL34" s="1000"/>
      <c r="AM34" s="1000"/>
      <c r="AN34" s="1000"/>
      <c r="AO34" s="1000"/>
      <c r="AP34" s="1000">
        <v>137</v>
      </c>
      <c r="AQ34" s="1000"/>
      <c r="AR34" s="1000"/>
      <c r="AS34" s="1000"/>
      <c r="AT34" s="1000"/>
      <c r="AU34" s="1000">
        <v>125</v>
      </c>
      <c r="AV34" s="1000"/>
      <c r="AW34" s="1000"/>
      <c r="AX34" s="1000"/>
      <c r="AY34" s="1000"/>
      <c r="AZ34" s="1071" t="s">
        <v>540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179</v>
      </c>
      <c r="R35" s="1073"/>
      <c r="S35" s="1073"/>
      <c r="T35" s="1073"/>
      <c r="U35" s="1073"/>
      <c r="V35" s="1073">
        <v>174</v>
      </c>
      <c r="W35" s="1073"/>
      <c r="X35" s="1073"/>
      <c r="Y35" s="1073"/>
      <c r="Z35" s="1073"/>
      <c r="AA35" s="1073">
        <f t="shared" si="0"/>
        <v>5</v>
      </c>
      <c r="AB35" s="1073"/>
      <c r="AC35" s="1073"/>
      <c r="AD35" s="1073"/>
      <c r="AE35" s="1074"/>
      <c r="AF35" s="1048">
        <v>5</v>
      </c>
      <c r="AG35" s="1049"/>
      <c r="AH35" s="1049"/>
      <c r="AI35" s="1049"/>
      <c r="AJ35" s="1050"/>
      <c r="AK35" s="1009">
        <v>44</v>
      </c>
      <c r="AL35" s="1000"/>
      <c r="AM35" s="1000"/>
      <c r="AN35" s="1000"/>
      <c r="AO35" s="1000"/>
      <c r="AP35" s="1000">
        <v>620</v>
      </c>
      <c r="AQ35" s="1000"/>
      <c r="AR35" s="1000"/>
      <c r="AS35" s="1000"/>
      <c r="AT35" s="1000"/>
      <c r="AU35" s="1000">
        <v>383</v>
      </c>
      <c r="AV35" s="1000"/>
      <c r="AW35" s="1000"/>
      <c r="AX35" s="1000"/>
      <c r="AY35" s="1000"/>
      <c r="AZ35" s="1071" t="s">
        <v>540</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19</v>
      </c>
      <c r="R36" s="1073"/>
      <c r="S36" s="1073"/>
      <c r="T36" s="1073"/>
      <c r="U36" s="1073"/>
      <c r="V36" s="1073">
        <v>18</v>
      </c>
      <c r="W36" s="1073"/>
      <c r="X36" s="1073"/>
      <c r="Y36" s="1073"/>
      <c r="Z36" s="1073"/>
      <c r="AA36" s="1073">
        <f t="shared" si="0"/>
        <v>1</v>
      </c>
      <c r="AB36" s="1073"/>
      <c r="AC36" s="1073"/>
      <c r="AD36" s="1073"/>
      <c r="AE36" s="1074"/>
      <c r="AF36" s="1048">
        <v>1</v>
      </c>
      <c r="AG36" s="1049"/>
      <c r="AH36" s="1049"/>
      <c r="AI36" s="1049"/>
      <c r="AJ36" s="1050"/>
      <c r="AK36" s="1009">
        <v>10</v>
      </c>
      <c r="AL36" s="1000"/>
      <c r="AM36" s="1000"/>
      <c r="AN36" s="1000"/>
      <c r="AO36" s="1000"/>
      <c r="AP36" s="1000">
        <v>47</v>
      </c>
      <c r="AQ36" s="1000"/>
      <c r="AR36" s="1000"/>
      <c r="AS36" s="1000"/>
      <c r="AT36" s="1000"/>
      <c r="AU36" s="1000">
        <v>44</v>
      </c>
      <c r="AV36" s="1000"/>
      <c r="AW36" s="1000"/>
      <c r="AX36" s="1000"/>
      <c r="AY36" s="1000"/>
      <c r="AZ36" s="1071" t="s">
        <v>542</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390</v>
      </c>
      <c r="C37" s="1067"/>
      <c r="D37" s="1067"/>
      <c r="E37" s="1067"/>
      <c r="F37" s="1067"/>
      <c r="G37" s="1067"/>
      <c r="H37" s="1067"/>
      <c r="I37" s="1067"/>
      <c r="J37" s="1067"/>
      <c r="K37" s="1067"/>
      <c r="L37" s="1067"/>
      <c r="M37" s="1067"/>
      <c r="N37" s="1067"/>
      <c r="O37" s="1067"/>
      <c r="P37" s="1068"/>
      <c r="Q37" s="1072">
        <v>13</v>
      </c>
      <c r="R37" s="1073"/>
      <c r="S37" s="1073"/>
      <c r="T37" s="1073"/>
      <c r="U37" s="1073"/>
      <c r="V37" s="1073">
        <v>12</v>
      </c>
      <c r="W37" s="1073"/>
      <c r="X37" s="1073"/>
      <c r="Y37" s="1073"/>
      <c r="Z37" s="1073"/>
      <c r="AA37" s="1073">
        <f t="shared" si="0"/>
        <v>1</v>
      </c>
      <c r="AB37" s="1073"/>
      <c r="AC37" s="1073"/>
      <c r="AD37" s="1073"/>
      <c r="AE37" s="1074"/>
      <c r="AF37" s="1048">
        <v>2</v>
      </c>
      <c r="AG37" s="1049"/>
      <c r="AH37" s="1049"/>
      <c r="AI37" s="1049"/>
      <c r="AJ37" s="1050"/>
      <c r="AK37" s="1009">
        <v>10</v>
      </c>
      <c r="AL37" s="1000"/>
      <c r="AM37" s="1000"/>
      <c r="AN37" s="1000"/>
      <c r="AO37" s="1000"/>
      <c r="AP37" s="1000">
        <v>38</v>
      </c>
      <c r="AQ37" s="1000"/>
      <c r="AR37" s="1000"/>
      <c r="AS37" s="1000"/>
      <c r="AT37" s="1000"/>
      <c r="AU37" s="1000">
        <v>34</v>
      </c>
      <c r="AV37" s="1000"/>
      <c r="AW37" s="1000"/>
      <c r="AX37" s="1000"/>
      <c r="AY37" s="1000"/>
      <c r="AZ37" s="1071" t="s">
        <v>540</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293</v>
      </c>
      <c r="AG63" s="988"/>
      <c r="AH63" s="988"/>
      <c r="AI63" s="988"/>
      <c r="AJ63" s="1059"/>
      <c r="AK63" s="1060"/>
      <c r="AL63" s="992"/>
      <c r="AM63" s="992"/>
      <c r="AN63" s="992"/>
      <c r="AO63" s="992"/>
      <c r="AP63" s="988">
        <f>SUM(AP28:AT37)</f>
        <v>1321</v>
      </c>
      <c r="AQ63" s="988"/>
      <c r="AR63" s="988"/>
      <c r="AS63" s="988"/>
      <c r="AT63" s="988"/>
      <c r="AU63" s="988">
        <f>SUM(AU28:AY37)</f>
        <v>637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t="s">
        <v>544</v>
      </c>
      <c r="AL68" s="1011"/>
      <c r="AM68" s="1011"/>
      <c r="AN68" s="1011"/>
      <c r="AO68" s="1011"/>
      <c r="AP68" s="1011" t="s">
        <v>553</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142</v>
      </c>
      <c r="R69" s="1000"/>
      <c r="S69" s="1000"/>
      <c r="T69" s="1000"/>
      <c r="U69" s="1000"/>
      <c r="V69" s="1000">
        <v>131</v>
      </c>
      <c r="W69" s="1000"/>
      <c r="X69" s="1000"/>
      <c r="Y69" s="1000"/>
      <c r="Z69" s="1000"/>
      <c r="AA69" s="1000">
        <v>11</v>
      </c>
      <c r="AB69" s="1000"/>
      <c r="AC69" s="1000"/>
      <c r="AD69" s="1000"/>
      <c r="AE69" s="1000"/>
      <c r="AF69" s="1000">
        <v>11</v>
      </c>
      <c r="AG69" s="1000"/>
      <c r="AH69" s="1000"/>
      <c r="AI69" s="1000"/>
      <c r="AJ69" s="1000"/>
      <c r="AK69" s="1000" t="s">
        <v>556</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1433</v>
      </c>
      <c r="R70" s="1000"/>
      <c r="S70" s="1000"/>
      <c r="T70" s="1000"/>
      <c r="U70" s="1000"/>
      <c r="V70" s="1000">
        <v>1305</v>
      </c>
      <c r="W70" s="1000"/>
      <c r="X70" s="1000"/>
      <c r="Y70" s="1000"/>
      <c r="Z70" s="1000"/>
      <c r="AA70" s="1000">
        <v>128</v>
      </c>
      <c r="AB70" s="1000"/>
      <c r="AC70" s="1000"/>
      <c r="AD70" s="1000"/>
      <c r="AE70" s="1000"/>
      <c r="AF70" s="1000">
        <v>128</v>
      </c>
      <c r="AG70" s="1000"/>
      <c r="AH70" s="1000"/>
      <c r="AI70" s="1000"/>
      <c r="AJ70" s="1000"/>
      <c r="AK70" s="1000">
        <v>57</v>
      </c>
      <c r="AL70" s="1000"/>
      <c r="AM70" s="1000"/>
      <c r="AN70" s="1000"/>
      <c r="AO70" s="1000"/>
      <c r="AP70" s="1000">
        <v>2258</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228</v>
      </c>
      <c r="R71" s="1000"/>
      <c r="S71" s="1000"/>
      <c r="T71" s="1000"/>
      <c r="U71" s="1000"/>
      <c r="V71" s="1000">
        <v>206</v>
      </c>
      <c r="W71" s="1000"/>
      <c r="X71" s="1000"/>
      <c r="Y71" s="1000"/>
      <c r="Z71" s="1000"/>
      <c r="AA71" s="1000">
        <v>22</v>
      </c>
      <c r="AB71" s="1000"/>
      <c r="AC71" s="1000"/>
      <c r="AD71" s="1000"/>
      <c r="AE71" s="1000"/>
      <c r="AF71" s="1000">
        <v>15</v>
      </c>
      <c r="AG71" s="1000"/>
      <c r="AH71" s="1000"/>
      <c r="AI71" s="1000"/>
      <c r="AJ71" s="1000"/>
      <c r="AK71" s="1000">
        <v>8</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60</v>
      </c>
      <c r="R72" s="1000"/>
      <c r="S72" s="1000"/>
      <c r="T72" s="1000"/>
      <c r="U72" s="1000"/>
      <c r="V72" s="1000">
        <v>58</v>
      </c>
      <c r="W72" s="1000"/>
      <c r="X72" s="1000"/>
      <c r="Y72" s="1000"/>
      <c r="Z72" s="1000"/>
      <c r="AA72" s="1000">
        <v>2</v>
      </c>
      <c r="AB72" s="1000"/>
      <c r="AC72" s="1000"/>
      <c r="AD72" s="1000"/>
      <c r="AE72" s="1000"/>
      <c r="AF72" s="1000">
        <v>2</v>
      </c>
      <c r="AG72" s="1000"/>
      <c r="AH72" s="1000"/>
      <c r="AI72" s="1000"/>
      <c r="AJ72" s="1000"/>
      <c r="AK72" s="1000">
        <v>4</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121</v>
      </c>
      <c r="R73" s="1000"/>
      <c r="S73" s="1000"/>
      <c r="T73" s="1000"/>
      <c r="U73" s="1000"/>
      <c r="V73" s="1000">
        <v>94</v>
      </c>
      <c r="W73" s="1000"/>
      <c r="X73" s="1000"/>
      <c r="Y73" s="1000"/>
      <c r="Z73" s="1000"/>
      <c r="AA73" s="1000">
        <v>27</v>
      </c>
      <c r="AB73" s="1000"/>
      <c r="AC73" s="1000"/>
      <c r="AD73" s="1000"/>
      <c r="AE73" s="1000"/>
      <c r="AF73" s="1000">
        <v>25</v>
      </c>
      <c r="AG73" s="1000"/>
      <c r="AH73" s="1000"/>
      <c r="AI73" s="1000"/>
      <c r="AJ73" s="1000"/>
      <c r="AK73" s="1000" t="s">
        <v>556</v>
      </c>
      <c r="AL73" s="1000"/>
      <c r="AM73" s="1000"/>
      <c r="AN73" s="1000"/>
      <c r="AO73" s="1000"/>
      <c r="AP73" s="1000" t="s">
        <v>556</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141609</v>
      </c>
      <c r="R74" s="1000"/>
      <c r="S74" s="1000"/>
      <c r="T74" s="1000"/>
      <c r="U74" s="1000"/>
      <c r="V74" s="1000">
        <v>138382</v>
      </c>
      <c r="W74" s="1000"/>
      <c r="X74" s="1000"/>
      <c r="Y74" s="1000"/>
      <c r="Z74" s="1000"/>
      <c r="AA74" s="1000">
        <v>3227</v>
      </c>
      <c r="AB74" s="1000"/>
      <c r="AC74" s="1000"/>
      <c r="AD74" s="1000"/>
      <c r="AE74" s="1000"/>
      <c r="AF74" s="1000">
        <v>3227</v>
      </c>
      <c r="AG74" s="1000"/>
      <c r="AH74" s="1000"/>
      <c r="AI74" s="1000"/>
      <c r="AJ74" s="1000"/>
      <c r="AK74" s="1000">
        <v>121</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v>318</v>
      </c>
      <c r="R75" s="1008"/>
      <c r="S75" s="1008"/>
      <c r="T75" s="1008"/>
      <c r="U75" s="1009"/>
      <c r="V75" s="1010">
        <v>310</v>
      </c>
      <c r="W75" s="1008"/>
      <c r="X75" s="1008"/>
      <c r="Y75" s="1008"/>
      <c r="Z75" s="1009"/>
      <c r="AA75" s="1010">
        <v>40</v>
      </c>
      <c r="AB75" s="1008"/>
      <c r="AC75" s="1008"/>
      <c r="AD75" s="1008"/>
      <c r="AE75" s="1009"/>
      <c r="AF75" s="1010">
        <v>40</v>
      </c>
      <c r="AG75" s="1008"/>
      <c r="AH75" s="1008"/>
      <c r="AI75" s="1008"/>
      <c r="AJ75" s="1009"/>
      <c r="AK75" s="1010" t="s">
        <v>555</v>
      </c>
      <c r="AL75" s="1008"/>
      <c r="AM75" s="1008"/>
      <c r="AN75" s="1008"/>
      <c r="AO75" s="1009"/>
      <c r="AP75" s="1010" t="s">
        <v>555</v>
      </c>
      <c r="AQ75" s="1008"/>
      <c r="AR75" s="1008"/>
      <c r="AS75" s="1008"/>
      <c r="AT75" s="1009"/>
      <c r="AU75" s="1010"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SUM(AF68:AJ75)</f>
        <v>4994</v>
      </c>
      <c r="AG88" s="988"/>
      <c r="AH88" s="988"/>
      <c r="AI88" s="988"/>
      <c r="AJ88" s="988"/>
      <c r="AK88" s="992"/>
      <c r="AL88" s="992"/>
      <c r="AM88" s="992"/>
      <c r="AN88" s="992"/>
      <c r="AO88" s="992"/>
      <c r="AP88" s="988">
        <f>SUM(AP68:AT75)</f>
        <v>2258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402425</v>
      </c>
      <c r="AB110" s="916"/>
      <c r="AC110" s="916"/>
      <c r="AD110" s="916"/>
      <c r="AE110" s="917"/>
      <c r="AF110" s="918">
        <v>386678</v>
      </c>
      <c r="AG110" s="916"/>
      <c r="AH110" s="916"/>
      <c r="AI110" s="916"/>
      <c r="AJ110" s="917"/>
      <c r="AK110" s="918">
        <v>378863</v>
      </c>
      <c r="AL110" s="916"/>
      <c r="AM110" s="916"/>
      <c r="AN110" s="916"/>
      <c r="AO110" s="917"/>
      <c r="AP110" s="919">
        <v>21.3</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3420938</v>
      </c>
      <c r="BR110" s="863"/>
      <c r="BS110" s="863"/>
      <c r="BT110" s="863"/>
      <c r="BU110" s="863"/>
      <c r="BV110" s="863">
        <v>3481594</v>
      </c>
      <c r="BW110" s="863"/>
      <c r="BX110" s="863"/>
      <c r="BY110" s="863"/>
      <c r="BZ110" s="863"/>
      <c r="CA110" s="863">
        <v>3318294</v>
      </c>
      <c r="CB110" s="863"/>
      <c r="CC110" s="863"/>
      <c r="CD110" s="863"/>
      <c r="CE110" s="863"/>
      <c r="CF110" s="887">
        <v>186.2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v>8390</v>
      </c>
      <c r="AL111" s="944"/>
      <c r="AM111" s="944"/>
      <c r="AN111" s="944"/>
      <c r="AO111" s="945"/>
      <c r="AP111" s="947">
        <v>0.5</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40341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7125</v>
      </c>
      <c r="AB112" s="798"/>
      <c r="AC112" s="798"/>
      <c r="AD112" s="798"/>
      <c r="AE112" s="799"/>
      <c r="AF112" s="800">
        <v>7125</v>
      </c>
      <c r="AG112" s="798"/>
      <c r="AH112" s="798"/>
      <c r="AI112" s="798"/>
      <c r="AJ112" s="799"/>
      <c r="AK112" s="800">
        <v>7125</v>
      </c>
      <c r="AL112" s="798"/>
      <c r="AM112" s="798"/>
      <c r="AN112" s="798"/>
      <c r="AO112" s="799"/>
      <c r="AP112" s="845">
        <v>0.4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580384</v>
      </c>
      <c r="BR112" s="835"/>
      <c r="BS112" s="835"/>
      <c r="BT112" s="835"/>
      <c r="BU112" s="835"/>
      <c r="BV112" s="835">
        <v>630339</v>
      </c>
      <c r="BW112" s="835"/>
      <c r="BX112" s="835"/>
      <c r="BY112" s="835"/>
      <c r="BZ112" s="835"/>
      <c r="CA112" s="835">
        <v>699558</v>
      </c>
      <c r="CB112" s="835"/>
      <c r="CC112" s="835"/>
      <c r="CD112" s="835"/>
      <c r="CE112" s="835"/>
      <c r="CF112" s="896">
        <v>39.299999999999997</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61111</v>
      </c>
      <c r="AB113" s="944"/>
      <c r="AC113" s="944"/>
      <c r="AD113" s="944"/>
      <c r="AE113" s="945"/>
      <c r="AF113" s="946">
        <v>73564</v>
      </c>
      <c r="AG113" s="944"/>
      <c r="AH113" s="944"/>
      <c r="AI113" s="944"/>
      <c r="AJ113" s="945"/>
      <c r="AK113" s="946">
        <v>84635</v>
      </c>
      <c r="AL113" s="944"/>
      <c r="AM113" s="944"/>
      <c r="AN113" s="944"/>
      <c r="AO113" s="945"/>
      <c r="AP113" s="947">
        <v>4.7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253111</v>
      </c>
      <c r="BR113" s="835"/>
      <c r="BS113" s="835"/>
      <c r="BT113" s="835"/>
      <c r="BU113" s="835"/>
      <c r="BV113" s="835">
        <v>226104</v>
      </c>
      <c r="BW113" s="835"/>
      <c r="BX113" s="835"/>
      <c r="BY113" s="835"/>
      <c r="BZ113" s="835"/>
      <c r="CA113" s="835">
        <v>198718</v>
      </c>
      <c r="CB113" s="835"/>
      <c r="CC113" s="835"/>
      <c r="CD113" s="835"/>
      <c r="CE113" s="835"/>
      <c r="CF113" s="896">
        <v>11.1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23261</v>
      </c>
      <c r="AB114" s="798"/>
      <c r="AC114" s="798"/>
      <c r="AD114" s="798"/>
      <c r="AE114" s="799"/>
      <c r="AF114" s="800">
        <v>23564</v>
      </c>
      <c r="AG114" s="798"/>
      <c r="AH114" s="798"/>
      <c r="AI114" s="798"/>
      <c r="AJ114" s="799"/>
      <c r="AK114" s="800">
        <v>23375</v>
      </c>
      <c r="AL114" s="798"/>
      <c r="AM114" s="798"/>
      <c r="AN114" s="798"/>
      <c r="AO114" s="799"/>
      <c r="AP114" s="845">
        <v>1.3</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677499</v>
      </c>
      <c r="BR114" s="835"/>
      <c r="BS114" s="835"/>
      <c r="BT114" s="835"/>
      <c r="BU114" s="835"/>
      <c r="BV114" s="835">
        <v>591398</v>
      </c>
      <c r="BW114" s="835"/>
      <c r="BX114" s="835"/>
      <c r="BY114" s="835"/>
      <c r="BZ114" s="835"/>
      <c r="CA114" s="835">
        <v>600265</v>
      </c>
      <c r="CB114" s="835"/>
      <c r="CC114" s="835"/>
      <c r="CD114" s="835"/>
      <c r="CE114" s="835"/>
      <c r="CF114" s="896">
        <v>33.700000000000003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38</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493960</v>
      </c>
      <c r="AB117" s="930"/>
      <c r="AC117" s="930"/>
      <c r="AD117" s="930"/>
      <c r="AE117" s="931"/>
      <c r="AF117" s="932">
        <v>490931</v>
      </c>
      <c r="AG117" s="930"/>
      <c r="AH117" s="930"/>
      <c r="AI117" s="930"/>
      <c r="AJ117" s="931"/>
      <c r="AK117" s="932">
        <v>502388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4972273</v>
      </c>
      <c r="BR119" s="866"/>
      <c r="BS119" s="866"/>
      <c r="BT119" s="866"/>
      <c r="BU119" s="866"/>
      <c r="BV119" s="866">
        <v>4929435</v>
      </c>
      <c r="BW119" s="866"/>
      <c r="BX119" s="866"/>
      <c r="BY119" s="866"/>
      <c r="BZ119" s="866"/>
      <c r="CA119" s="866">
        <v>4816835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40341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1881639</v>
      </c>
      <c r="BR120" s="863"/>
      <c r="BS120" s="863"/>
      <c r="BT120" s="863"/>
      <c r="BU120" s="863"/>
      <c r="BV120" s="863">
        <v>2126196</v>
      </c>
      <c r="BW120" s="863"/>
      <c r="BX120" s="863"/>
      <c r="BY120" s="863"/>
      <c r="BZ120" s="863"/>
      <c r="CA120" s="863">
        <v>2089189</v>
      </c>
      <c r="CB120" s="863"/>
      <c r="CC120" s="863"/>
      <c r="CD120" s="863"/>
      <c r="CE120" s="863"/>
      <c r="CF120" s="887">
        <v>117.2</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294536</v>
      </c>
      <c r="DH120" s="863"/>
      <c r="DI120" s="863"/>
      <c r="DJ120" s="863"/>
      <c r="DK120" s="863"/>
      <c r="DL120" s="863">
        <v>339358</v>
      </c>
      <c r="DM120" s="863"/>
      <c r="DN120" s="863"/>
      <c r="DO120" s="863"/>
      <c r="DP120" s="863"/>
      <c r="DQ120" s="863">
        <v>383041</v>
      </c>
      <c r="DR120" s="863"/>
      <c r="DS120" s="863"/>
      <c r="DT120" s="863"/>
      <c r="DU120" s="863"/>
      <c r="DV120" s="864">
        <v>21.5</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557013</v>
      </c>
      <c r="BR121" s="835"/>
      <c r="BS121" s="835"/>
      <c r="BT121" s="835"/>
      <c r="BU121" s="835"/>
      <c r="BV121" s="835">
        <v>473417</v>
      </c>
      <c r="BW121" s="835"/>
      <c r="BX121" s="835"/>
      <c r="BY121" s="835"/>
      <c r="BZ121" s="835"/>
      <c r="CA121" s="835">
        <v>420129</v>
      </c>
      <c r="CB121" s="835"/>
      <c r="CC121" s="835"/>
      <c r="CD121" s="835"/>
      <c r="CE121" s="835"/>
      <c r="CF121" s="896">
        <v>23.6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141439</v>
      </c>
      <c r="DH121" s="835"/>
      <c r="DI121" s="835"/>
      <c r="DJ121" s="835"/>
      <c r="DK121" s="835"/>
      <c r="DL121" s="835">
        <v>135707</v>
      </c>
      <c r="DM121" s="835"/>
      <c r="DN121" s="835"/>
      <c r="DO121" s="835"/>
      <c r="DP121" s="835"/>
      <c r="DQ121" s="835">
        <v>125215</v>
      </c>
      <c r="DR121" s="835"/>
      <c r="DS121" s="835"/>
      <c r="DT121" s="835"/>
      <c r="DU121" s="835"/>
      <c r="DV121" s="812">
        <v>7</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3077673</v>
      </c>
      <c r="BR122" s="866"/>
      <c r="BS122" s="866"/>
      <c r="BT122" s="866"/>
      <c r="BU122" s="866"/>
      <c r="BV122" s="866">
        <v>3222550</v>
      </c>
      <c r="BW122" s="866"/>
      <c r="BX122" s="866"/>
      <c r="BY122" s="866"/>
      <c r="BZ122" s="866"/>
      <c r="CA122" s="866">
        <v>3132856</v>
      </c>
      <c r="CB122" s="866"/>
      <c r="CC122" s="866"/>
      <c r="CD122" s="866"/>
      <c r="CE122" s="866"/>
      <c r="CF122" s="867">
        <v>175.8</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33057</v>
      </c>
      <c r="DH122" s="835"/>
      <c r="DI122" s="835"/>
      <c r="DJ122" s="835"/>
      <c r="DK122" s="835"/>
      <c r="DL122" s="835">
        <v>36104</v>
      </c>
      <c r="DM122" s="835"/>
      <c r="DN122" s="835"/>
      <c r="DO122" s="835"/>
      <c r="DP122" s="835"/>
      <c r="DQ122" s="835">
        <v>59540</v>
      </c>
      <c r="DR122" s="835"/>
      <c r="DS122" s="835"/>
      <c r="DT122" s="835"/>
      <c r="DU122" s="835"/>
      <c r="DV122" s="812">
        <v>3.3</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5516325</v>
      </c>
      <c r="BR123" s="854"/>
      <c r="BS123" s="854"/>
      <c r="BT123" s="854"/>
      <c r="BU123" s="854"/>
      <c r="BV123" s="854">
        <v>5822163</v>
      </c>
      <c r="BW123" s="854"/>
      <c r="BX123" s="854"/>
      <c r="BY123" s="854"/>
      <c r="BZ123" s="854"/>
      <c r="CA123" s="854">
        <v>5642174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23042</v>
      </c>
      <c r="DH123" s="798"/>
      <c r="DI123" s="798"/>
      <c r="DJ123" s="798"/>
      <c r="DK123" s="799"/>
      <c r="DL123" s="800">
        <v>35514</v>
      </c>
      <c r="DM123" s="798"/>
      <c r="DN123" s="798"/>
      <c r="DO123" s="798"/>
      <c r="DP123" s="799"/>
      <c r="DQ123" s="800">
        <v>51334</v>
      </c>
      <c r="DR123" s="798"/>
      <c r="DS123" s="798"/>
      <c r="DT123" s="798"/>
      <c r="DU123" s="799"/>
      <c r="DV123" s="845">
        <v>2.9</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88310</v>
      </c>
      <c r="DH124" s="781"/>
      <c r="DI124" s="781"/>
      <c r="DJ124" s="781"/>
      <c r="DK124" s="782"/>
      <c r="DL124" s="783">
        <v>83656</v>
      </c>
      <c r="DM124" s="781"/>
      <c r="DN124" s="781"/>
      <c r="DO124" s="781"/>
      <c r="DP124" s="782"/>
      <c r="DQ124" s="783">
        <v>80428</v>
      </c>
      <c r="DR124" s="781"/>
      <c r="DS124" s="781"/>
      <c r="DT124" s="781"/>
      <c r="DU124" s="782"/>
      <c r="DV124" s="869">
        <v>4.5</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37782</v>
      </c>
      <c r="AB128" s="819"/>
      <c r="AC128" s="819"/>
      <c r="AD128" s="819"/>
      <c r="AE128" s="820"/>
      <c r="AF128" s="821">
        <v>36063</v>
      </c>
      <c r="AG128" s="819"/>
      <c r="AH128" s="819"/>
      <c r="AI128" s="819"/>
      <c r="AJ128" s="820"/>
      <c r="AK128" s="821">
        <v>47879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2001300</v>
      </c>
      <c r="AB129" s="798"/>
      <c r="AC129" s="798"/>
      <c r="AD129" s="798"/>
      <c r="AE129" s="799"/>
      <c r="AF129" s="800">
        <v>2132801</v>
      </c>
      <c r="AG129" s="798"/>
      <c r="AH129" s="798"/>
      <c r="AI129" s="798"/>
      <c r="AJ129" s="799"/>
      <c r="AK129" s="800">
        <v>2095571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335596</v>
      </c>
      <c r="AB130" s="798"/>
      <c r="AC130" s="798"/>
      <c r="AD130" s="798"/>
      <c r="AE130" s="799"/>
      <c r="AF130" s="800">
        <v>322762</v>
      </c>
      <c r="AG130" s="798"/>
      <c r="AH130" s="798"/>
      <c r="AI130" s="798"/>
      <c r="AJ130" s="799"/>
      <c r="AK130" s="800">
        <v>313314</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1665704</v>
      </c>
      <c r="AB131" s="781"/>
      <c r="AC131" s="781"/>
      <c r="AD131" s="781"/>
      <c r="AE131" s="782"/>
      <c r="AF131" s="783">
        <v>1810039</v>
      </c>
      <c r="AG131" s="781"/>
      <c r="AH131" s="781"/>
      <c r="AI131" s="781"/>
      <c r="AJ131" s="782"/>
      <c r="AK131" s="783">
        <v>1782257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7.2391013050000002</v>
      </c>
      <c r="AB132" s="761"/>
      <c r="AC132" s="761"/>
      <c r="AD132" s="761"/>
      <c r="AE132" s="762"/>
      <c r="AF132" s="763">
        <v>7.2985167720000002</v>
      </c>
      <c r="AG132" s="761"/>
      <c r="AH132" s="761"/>
      <c r="AI132" s="761"/>
      <c r="AJ132" s="762"/>
      <c r="AK132" s="763">
        <v>7.922258126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8.8000000000000007</v>
      </c>
      <c r="AB133" s="740"/>
      <c r="AC133" s="740"/>
      <c r="AD133" s="740"/>
      <c r="AE133" s="741"/>
      <c r="AF133" s="739">
        <v>7.7</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804699</v>
      </c>
      <c r="L9" s="266">
        <v>248134</v>
      </c>
      <c r="M9" s="267">
        <v>214828</v>
      </c>
      <c r="N9" s="268">
        <v>15.5</v>
      </c>
    </row>
    <row r="10" spans="1:16" x14ac:dyDescent="0.15">
      <c r="A10" s="250"/>
      <c r="B10" s="246"/>
      <c r="C10" s="246"/>
      <c r="D10" s="246"/>
      <c r="E10" s="246"/>
      <c r="F10" s="246"/>
      <c r="G10" s="1166" t="s">
        <v>478</v>
      </c>
      <c r="H10" s="1167"/>
      <c r="I10" s="1167"/>
      <c r="J10" s="1168"/>
      <c r="K10" s="269">
        <v>39516</v>
      </c>
      <c r="L10" s="270">
        <v>12185</v>
      </c>
      <c r="M10" s="271">
        <v>28178</v>
      </c>
      <c r="N10" s="272">
        <v>-56.8</v>
      </c>
    </row>
    <row r="11" spans="1:16" ht="13.5" customHeight="1" x14ac:dyDescent="0.15">
      <c r="A11" s="250"/>
      <c r="B11" s="246"/>
      <c r="C11" s="246"/>
      <c r="D11" s="246"/>
      <c r="E11" s="246"/>
      <c r="F11" s="246"/>
      <c r="G11" s="1166" t="s">
        <v>479</v>
      </c>
      <c r="H11" s="1167"/>
      <c r="I11" s="1167"/>
      <c r="J11" s="1168"/>
      <c r="K11" s="269">
        <v>5148</v>
      </c>
      <c r="L11" s="270">
        <v>1587</v>
      </c>
      <c r="M11" s="271">
        <v>24639</v>
      </c>
      <c r="N11" s="272">
        <v>-93.6</v>
      </c>
    </row>
    <row r="12" spans="1:16" ht="13.5" customHeight="1" x14ac:dyDescent="0.15">
      <c r="A12" s="250"/>
      <c r="B12" s="246"/>
      <c r="C12" s="246"/>
      <c r="D12" s="246"/>
      <c r="E12" s="246"/>
      <c r="F12" s="246"/>
      <c r="G12" s="1166" t="s">
        <v>480</v>
      </c>
      <c r="H12" s="1167"/>
      <c r="I12" s="1167"/>
      <c r="J12" s="1168"/>
      <c r="K12" s="269" t="s">
        <v>481</v>
      </c>
      <c r="L12" s="270" t="s">
        <v>481</v>
      </c>
      <c r="M12" s="271">
        <v>3805</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32522</v>
      </c>
      <c r="L14" s="270">
        <v>10028</v>
      </c>
      <c r="M14" s="271">
        <v>8783</v>
      </c>
      <c r="N14" s="272">
        <v>14.2</v>
      </c>
    </row>
    <row r="15" spans="1:16" ht="13.5" customHeight="1" x14ac:dyDescent="0.15">
      <c r="A15" s="250"/>
      <c r="B15" s="246"/>
      <c r="C15" s="246"/>
      <c r="D15" s="246"/>
      <c r="E15" s="246"/>
      <c r="F15" s="246"/>
      <c r="G15" s="1166" t="s">
        <v>484</v>
      </c>
      <c r="H15" s="1167"/>
      <c r="I15" s="1167"/>
      <c r="J15" s="1168"/>
      <c r="K15" s="269">
        <v>22648</v>
      </c>
      <c r="L15" s="270">
        <v>6984</v>
      </c>
      <c r="M15" s="271">
        <v>4830</v>
      </c>
      <c r="N15" s="272">
        <v>44.6</v>
      </c>
    </row>
    <row r="16" spans="1:16" x14ac:dyDescent="0.15">
      <c r="A16" s="250"/>
      <c r="B16" s="246"/>
      <c r="C16" s="246"/>
      <c r="D16" s="246"/>
      <c r="E16" s="246"/>
      <c r="F16" s="246"/>
      <c r="G16" s="1169" t="s">
        <v>485</v>
      </c>
      <c r="H16" s="1170"/>
      <c r="I16" s="1170"/>
      <c r="J16" s="1171"/>
      <c r="K16" s="270">
        <v>-85754</v>
      </c>
      <c r="L16" s="270">
        <v>-26443</v>
      </c>
      <c r="M16" s="271">
        <v>-21703</v>
      </c>
      <c r="N16" s="272">
        <v>21.8</v>
      </c>
    </row>
    <row r="17" spans="1:16" x14ac:dyDescent="0.15">
      <c r="A17" s="250"/>
      <c r="B17" s="246"/>
      <c r="C17" s="246"/>
      <c r="D17" s="246"/>
      <c r="E17" s="246"/>
      <c r="F17" s="246"/>
      <c r="G17" s="1169" t="s">
        <v>170</v>
      </c>
      <c r="H17" s="1170"/>
      <c r="I17" s="1170"/>
      <c r="J17" s="1171"/>
      <c r="K17" s="270">
        <v>818779</v>
      </c>
      <c r="L17" s="270">
        <v>252476</v>
      </c>
      <c r="M17" s="271">
        <v>263360</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32.69</v>
      </c>
      <c r="L21" s="283">
        <v>24.72</v>
      </c>
      <c r="M21" s="284">
        <v>7.97</v>
      </c>
      <c r="N21" s="251"/>
      <c r="O21" s="285"/>
      <c r="P21" s="281"/>
    </row>
    <row r="22" spans="1:16" s="286" customFormat="1" x14ac:dyDescent="0.15">
      <c r="A22" s="281"/>
      <c r="B22" s="251"/>
      <c r="C22" s="251"/>
      <c r="D22" s="251"/>
      <c r="E22" s="251"/>
      <c r="F22" s="251"/>
      <c r="G22" s="1163" t="s">
        <v>491</v>
      </c>
      <c r="H22" s="1164"/>
      <c r="I22" s="1164"/>
      <c r="J22" s="1165"/>
      <c r="K22" s="287">
        <v>90.8</v>
      </c>
      <c r="L22" s="288">
        <v>94.2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378863</v>
      </c>
      <c r="L32" s="296">
        <v>116825</v>
      </c>
      <c r="M32" s="297">
        <v>146462</v>
      </c>
      <c r="N32" s="298">
        <v>-20.2</v>
      </c>
    </row>
    <row r="33" spans="1:16" ht="13.5" customHeight="1" x14ac:dyDescent="0.15">
      <c r="A33" s="250"/>
      <c r="B33" s="246"/>
      <c r="C33" s="246"/>
      <c r="D33" s="246"/>
      <c r="E33" s="246"/>
      <c r="F33" s="246"/>
      <c r="G33" s="1154" t="s">
        <v>496</v>
      </c>
      <c r="H33" s="1155"/>
      <c r="I33" s="1155"/>
      <c r="J33" s="1156"/>
      <c r="K33" s="296">
        <v>8390</v>
      </c>
      <c r="L33" s="296">
        <v>2587</v>
      </c>
      <c r="M33" s="297">
        <v>66</v>
      </c>
      <c r="N33" s="298">
        <v>3819.7</v>
      </c>
    </row>
    <row r="34" spans="1:16" ht="27" customHeight="1" x14ac:dyDescent="0.15">
      <c r="A34" s="250"/>
      <c r="B34" s="246"/>
      <c r="C34" s="246"/>
      <c r="D34" s="246"/>
      <c r="E34" s="246"/>
      <c r="F34" s="246"/>
      <c r="G34" s="1154" t="s">
        <v>497</v>
      </c>
      <c r="H34" s="1155"/>
      <c r="I34" s="1155"/>
      <c r="J34" s="1156"/>
      <c r="K34" s="296">
        <v>7125</v>
      </c>
      <c r="L34" s="296">
        <v>2197</v>
      </c>
      <c r="M34" s="297">
        <v>56</v>
      </c>
      <c r="N34" s="298">
        <v>3823.2</v>
      </c>
    </row>
    <row r="35" spans="1:16" ht="27" customHeight="1" x14ac:dyDescent="0.15">
      <c r="A35" s="250"/>
      <c r="B35" s="246"/>
      <c r="C35" s="246"/>
      <c r="D35" s="246"/>
      <c r="E35" s="246"/>
      <c r="F35" s="246"/>
      <c r="G35" s="1154" t="s">
        <v>498</v>
      </c>
      <c r="H35" s="1155"/>
      <c r="I35" s="1155"/>
      <c r="J35" s="1156"/>
      <c r="K35" s="296">
        <v>84635</v>
      </c>
      <c r="L35" s="296">
        <v>26098</v>
      </c>
      <c r="M35" s="297">
        <v>28990</v>
      </c>
      <c r="N35" s="298">
        <v>-10</v>
      </c>
    </row>
    <row r="36" spans="1:16" ht="27" customHeight="1" x14ac:dyDescent="0.15">
      <c r="A36" s="250"/>
      <c r="B36" s="246"/>
      <c r="C36" s="246"/>
      <c r="D36" s="246"/>
      <c r="E36" s="246"/>
      <c r="F36" s="246"/>
      <c r="G36" s="1154" t="s">
        <v>499</v>
      </c>
      <c r="H36" s="1155"/>
      <c r="I36" s="1155"/>
      <c r="J36" s="1156"/>
      <c r="K36" s="296">
        <v>23375</v>
      </c>
      <c r="L36" s="296">
        <v>7208</v>
      </c>
      <c r="M36" s="297">
        <v>3973</v>
      </c>
      <c r="N36" s="298">
        <v>81.400000000000006</v>
      </c>
    </row>
    <row r="37" spans="1:16" ht="13.5" customHeight="1" x14ac:dyDescent="0.15">
      <c r="A37" s="250"/>
      <c r="B37" s="246"/>
      <c r="C37" s="246"/>
      <c r="D37" s="246"/>
      <c r="E37" s="246"/>
      <c r="F37" s="246"/>
      <c r="G37" s="1154" t="s">
        <v>500</v>
      </c>
      <c r="H37" s="1155"/>
      <c r="I37" s="1155"/>
      <c r="J37" s="1156"/>
      <c r="K37" s="296" t="s">
        <v>481</v>
      </c>
      <c r="L37" s="296" t="s">
        <v>481</v>
      </c>
      <c r="M37" s="297">
        <v>2172</v>
      </c>
      <c r="N37" s="298" t="s">
        <v>481</v>
      </c>
    </row>
    <row r="38" spans="1:16" ht="27" customHeight="1" x14ac:dyDescent="0.15">
      <c r="A38" s="250"/>
      <c r="B38" s="246"/>
      <c r="C38" s="246"/>
      <c r="D38" s="246"/>
      <c r="E38" s="246"/>
      <c r="F38" s="246"/>
      <c r="G38" s="1157" t="s">
        <v>501</v>
      </c>
      <c r="H38" s="1158"/>
      <c r="I38" s="1158"/>
      <c r="J38" s="1159"/>
      <c r="K38" s="299" t="s">
        <v>481</v>
      </c>
      <c r="L38" s="299" t="s">
        <v>481</v>
      </c>
      <c r="M38" s="300">
        <v>44</v>
      </c>
      <c r="N38" s="301" t="s">
        <v>481</v>
      </c>
      <c r="O38" s="295"/>
    </row>
    <row r="39" spans="1:16" x14ac:dyDescent="0.15">
      <c r="A39" s="250"/>
      <c r="B39" s="246"/>
      <c r="C39" s="246"/>
      <c r="D39" s="246"/>
      <c r="E39" s="246"/>
      <c r="F39" s="246"/>
      <c r="G39" s="1157" t="s">
        <v>502</v>
      </c>
      <c r="H39" s="1158"/>
      <c r="I39" s="1158"/>
      <c r="J39" s="1159"/>
      <c r="K39" s="302">
        <v>-47879</v>
      </c>
      <c r="L39" s="302">
        <v>-14764</v>
      </c>
      <c r="M39" s="303">
        <v>-6849</v>
      </c>
      <c r="N39" s="304">
        <v>115.6</v>
      </c>
      <c r="O39" s="295"/>
    </row>
    <row r="40" spans="1:16" ht="27" customHeight="1" x14ac:dyDescent="0.15">
      <c r="A40" s="250"/>
      <c r="B40" s="246"/>
      <c r="C40" s="246"/>
      <c r="D40" s="246"/>
      <c r="E40" s="246"/>
      <c r="F40" s="246"/>
      <c r="G40" s="1154" t="s">
        <v>503</v>
      </c>
      <c r="H40" s="1155"/>
      <c r="I40" s="1155"/>
      <c r="J40" s="1156"/>
      <c r="K40" s="302">
        <v>-313314</v>
      </c>
      <c r="L40" s="302">
        <v>-96612</v>
      </c>
      <c r="M40" s="303">
        <v>-133024</v>
      </c>
      <c r="N40" s="304">
        <v>-27.4</v>
      </c>
      <c r="O40" s="295"/>
    </row>
    <row r="41" spans="1:16" x14ac:dyDescent="0.15">
      <c r="A41" s="250"/>
      <c r="B41" s="246"/>
      <c r="C41" s="246"/>
      <c r="D41" s="246"/>
      <c r="E41" s="246"/>
      <c r="F41" s="246"/>
      <c r="G41" s="1160" t="s">
        <v>281</v>
      </c>
      <c r="H41" s="1161"/>
      <c r="I41" s="1161"/>
      <c r="J41" s="1162"/>
      <c r="K41" s="296">
        <v>141195</v>
      </c>
      <c r="L41" s="302">
        <v>43538</v>
      </c>
      <c r="M41" s="303">
        <v>41890</v>
      </c>
      <c r="N41" s="304">
        <v>3.9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354899</v>
      </c>
      <c r="J51" s="322">
        <v>99663</v>
      </c>
      <c r="K51" s="323">
        <v>12</v>
      </c>
      <c r="L51" s="324">
        <v>185018</v>
      </c>
      <c r="M51" s="325">
        <v>-9.1</v>
      </c>
      <c r="N51" s="326">
        <v>21.1</v>
      </c>
    </row>
    <row r="52" spans="1:14" x14ac:dyDescent="0.15">
      <c r="A52" s="250"/>
      <c r="B52" s="246"/>
      <c r="C52" s="246"/>
      <c r="D52" s="246"/>
      <c r="E52" s="246"/>
      <c r="F52" s="246"/>
      <c r="G52" s="327"/>
      <c r="H52" s="328" t="s">
        <v>514</v>
      </c>
      <c r="I52" s="329">
        <v>265672</v>
      </c>
      <c r="J52" s="330">
        <v>74606</v>
      </c>
      <c r="K52" s="331">
        <v>19.600000000000001</v>
      </c>
      <c r="L52" s="332">
        <v>95064</v>
      </c>
      <c r="M52" s="333">
        <v>-21.5</v>
      </c>
      <c r="N52" s="334">
        <v>41.1</v>
      </c>
    </row>
    <row r="53" spans="1:14" x14ac:dyDescent="0.15">
      <c r="A53" s="250"/>
      <c r="B53" s="246"/>
      <c r="C53" s="246"/>
      <c r="D53" s="246"/>
      <c r="E53" s="246"/>
      <c r="F53" s="246"/>
      <c r="G53" s="312" t="s">
        <v>515</v>
      </c>
      <c r="H53" s="313"/>
      <c r="I53" s="321">
        <v>635334</v>
      </c>
      <c r="J53" s="322">
        <v>183041</v>
      </c>
      <c r="K53" s="323">
        <v>83.7</v>
      </c>
      <c r="L53" s="324">
        <v>238802</v>
      </c>
      <c r="M53" s="325">
        <v>29.1</v>
      </c>
      <c r="N53" s="326">
        <v>54.6</v>
      </c>
    </row>
    <row r="54" spans="1:14" x14ac:dyDescent="0.15">
      <c r="A54" s="250"/>
      <c r="B54" s="246"/>
      <c r="C54" s="246"/>
      <c r="D54" s="246"/>
      <c r="E54" s="246"/>
      <c r="F54" s="246"/>
      <c r="G54" s="327"/>
      <c r="H54" s="328" t="s">
        <v>514</v>
      </c>
      <c r="I54" s="329">
        <v>395866</v>
      </c>
      <c r="J54" s="330">
        <v>114050</v>
      </c>
      <c r="K54" s="331">
        <v>52.9</v>
      </c>
      <c r="L54" s="332">
        <v>128562</v>
      </c>
      <c r="M54" s="333">
        <v>35.200000000000003</v>
      </c>
      <c r="N54" s="334">
        <v>17.7</v>
      </c>
    </row>
    <row r="55" spans="1:14" x14ac:dyDescent="0.15">
      <c r="A55" s="250"/>
      <c r="B55" s="246"/>
      <c r="C55" s="246"/>
      <c r="D55" s="246"/>
      <c r="E55" s="246"/>
      <c r="F55" s="246"/>
      <c r="G55" s="312" t="s">
        <v>516</v>
      </c>
      <c r="H55" s="313"/>
      <c r="I55" s="321">
        <v>781364</v>
      </c>
      <c r="J55" s="322">
        <v>231515</v>
      </c>
      <c r="K55" s="323">
        <v>26.5</v>
      </c>
      <c r="L55" s="324">
        <v>288550</v>
      </c>
      <c r="M55" s="325">
        <v>20.8</v>
      </c>
      <c r="N55" s="326">
        <v>5.7</v>
      </c>
    </row>
    <row r="56" spans="1:14" x14ac:dyDescent="0.15">
      <c r="A56" s="250"/>
      <c r="B56" s="246"/>
      <c r="C56" s="246"/>
      <c r="D56" s="246"/>
      <c r="E56" s="246"/>
      <c r="F56" s="246"/>
      <c r="G56" s="327"/>
      <c r="H56" s="328" t="s">
        <v>514</v>
      </c>
      <c r="I56" s="329">
        <v>424812</v>
      </c>
      <c r="J56" s="330">
        <v>125870</v>
      </c>
      <c r="K56" s="331">
        <v>10.4</v>
      </c>
      <c r="L56" s="332">
        <v>141525</v>
      </c>
      <c r="M56" s="333">
        <v>10.1</v>
      </c>
      <c r="N56" s="334">
        <v>0.3</v>
      </c>
    </row>
    <row r="57" spans="1:14" x14ac:dyDescent="0.15">
      <c r="A57" s="250"/>
      <c r="B57" s="246"/>
      <c r="C57" s="246"/>
      <c r="D57" s="246"/>
      <c r="E57" s="246"/>
      <c r="F57" s="246"/>
      <c r="G57" s="312" t="s">
        <v>517</v>
      </c>
      <c r="H57" s="313"/>
      <c r="I57" s="321">
        <v>619264</v>
      </c>
      <c r="J57" s="322">
        <v>187770</v>
      </c>
      <c r="K57" s="323">
        <v>-18.899999999999999</v>
      </c>
      <c r="L57" s="324">
        <v>287914</v>
      </c>
      <c r="M57" s="325">
        <v>-0.2</v>
      </c>
      <c r="N57" s="326">
        <v>-18.7</v>
      </c>
    </row>
    <row r="58" spans="1:14" x14ac:dyDescent="0.15">
      <c r="A58" s="250"/>
      <c r="B58" s="246"/>
      <c r="C58" s="246"/>
      <c r="D58" s="246"/>
      <c r="E58" s="246"/>
      <c r="F58" s="246"/>
      <c r="G58" s="327"/>
      <c r="H58" s="328" t="s">
        <v>514</v>
      </c>
      <c r="I58" s="329">
        <v>354896</v>
      </c>
      <c r="J58" s="330">
        <v>107609</v>
      </c>
      <c r="K58" s="331">
        <v>-14.5</v>
      </c>
      <c r="L58" s="332">
        <v>146531</v>
      </c>
      <c r="M58" s="333">
        <v>3.5</v>
      </c>
      <c r="N58" s="334">
        <v>-18</v>
      </c>
    </row>
    <row r="59" spans="1:14" x14ac:dyDescent="0.15">
      <c r="A59" s="250"/>
      <c r="B59" s="246"/>
      <c r="C59" s="246"/>
      <c r="D59" s="246"/>
      <c r="E59" s="246"/>
      <c r="F59" s="246"/>
      <c r="G59" s="312" t="s">
        <v>518</v>
      </c>
      <c r="H59" s="313"/>
      <c r="I59" s="321">
        <v>499383</v>
      </c>
      <c r="J59" s="322">
        <v>153988</v>
      </c>
      <c r="K59" s="323">
        <v>-18</v>
      </c>
      <c r="L59" s="324">
        <v>310300</v>
      </c>
      <c r="M59" s="325">
        <v>7.8</v>
      </c>
      <c r="N59" s="326">
        <v>-25.8</v>
      </c>
    </row>
    <row r="60" spans="1:14" x14ac:dyDescent="0.15">
      <c r="A60" s="250"/>
      <c r="B60" s="246"/>
      <c r="C60" s="246"/>
      <c r="D60" s="246"/>
      <c r="E60" s="246"/>
      <c r="F60" s="246"/>
      <c r="G60" s="327"/>
      <c r="H60" s="328" t="s">
        <v>514</v>
      </c>
      <c r="I60" s="335">
        <v>350663</v>
      </c>
      <c r="J60" s="330">
        <v>108129</v>
      </c>
      <c r="K60" s="331">
        <v>0.5</v>
      </c>
      <c r="L60" s="332">
        <v>157576</v>
      </c>
      <c r="M60" s="333">
        <v>7.5</v>
      </c>
      <c r="N60" s="334">
        <v>-7</v>
      </c>
    </row>
    <row r="61" spans="1:14" x14ac:dyDescent="0.15">
      <c r="A61" s="250"/>
      <c r="B61" s="246"/>
      <c r="C61" s="246"/>
      <c r="D61" s="246"/>
      <c r="E61" s="246"/>
      <c r="F61" s="246"/>
      <c r="G61" s="312" t="s">
        <v>519</v>
      </c>
      <c r="H61" s="336"/>
      <c r="I61" s="337">
        <v>578049</v>
      </c>
      <c r="J61" s="338">
        <v>171195</v>
      </c>
      <c r="K61" s="339">
        <v>17.100000000000001</v>
      </c>
      <c r="L61" s="340">
        <v>262117</v>
      </c>
      <c r="M61" s="341">
        <v>9.6999999999999993</v>
      </c>
      <c r="N61" s="326">
        <v>7.4</v>
      </c>
    </row>
    <row r="62" spans="1:14" x14ac:dyDescent="0.15">
      <c r="A62" s="250"/>
      <c r="B62" s="246"/>
      <c r="C62" s="246"/>
      <c r="D62" s="246"/>
      <c r="E62" s="246"/>
      <c r="F62" s="246"/>
      <c r="G62" s="327"/>
      <c r="H62" s="328" t="s">
        <v>514</v>
      </c>
      <c r="I62" s="329">
        <v>358382</v>
      </c>
      <c r="J62" s="330">
        <v>106053</v>
      </c>
      <c r="K62" s="331">
        <v>13.8</v>
      </c>
      <c r="L62" s="332">
        <v>133852</v>
      </c>
      <c r="M62" s="333">
        <v>7</v>
      </c>
      <c r="N62" s="334">
        <v>6.8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60.22</v>
      </c>
      <c r="G47" s="12">
        <v>55.92</v>
      </c>
      <c r="H47" s="12">
        <v>57.94</v>
      </c>
      <c r="I47" s="12">
        <v>57.79</v>
      </c>
      <c r="J47" s="13">
        <v>59.65</v>
      </c>
    </row>
    <row r="48" spans="2:10" ht="57.75" customHeight="1" x14ac:dyDescent="0.15">
      <c r="B48" s="14"/>
      <c r="C48" s="1174" t="s">
        <v>4</v>
      </c>
      <c r="D48" s="1174"/>
      <c r="E48" s="1175"/>
      <c r="F48" s="15">
        <v>3.85</v>
      </c>
      <c r="G48" s="16">
        <v>6.42</v>
      </c>
      <c r="H48" s="16">
        <v>7.23</v>
      </c>
      <c r="I48" s="16">
        <v>7.71</v>
      </c>
      <c r="J48" s="17">
        <v>5.42</v>
      </c>
    </row>
    <row r="49" spans="2:10" ht="57.75" customHeight="1" thickBot="1" x14ac:dyDescent="0.2">
      <c r="B49" s="18"/>
      <c r="C49" s="1176" t="s">
        <v>5</v>
      </c>
      <c r="D49" s="1176"/>
      <c r="E49" s="1177"/>
      <c r="F49" s="19" t="s">
        <v>526</v>
      </c>
      <c r="G49" s="20" t="s">
        <v>527</v>
      </c>
      <c r="H49" s="20">
        <v>0.59</v>
      </c>
      <c r="I49" s="20">
        <v>4.3499999999999996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2018-05-02T05:21:35Z</cp:lastPrinted>
  <dcterms:created xsi:type="dcterms:W3CDTF">2018-01-24T05:46:36Z</dcterms:created>
  <dcterms:modified xsi:type="dcterms:W3CDTF">2018-10-23T00:52:52Z</dcterms:modified>
</cp:coreProperties>
</file>