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R2\R3.2.5　公営企業会計の経営分析\提出用\"/>
    </mc:Choice>
  </mc:AlternateContent>
  <xr:revisionPtr revIDLastSave="0" documentId="13_ncr:1_{D42D50AA-792A-4934-A118-25CBCFFCEC8A}" xr6:coauthVersionLast="43" xr6:coauthVersionMax="43" xr10:uidLastSave="{00000000-0000-0000-0000-000000000000}"/>
  <workbookProtection workbookAlgorithmName="SHA-512" workbookHashValue="IZO4SINATYICkn425axg+4o4wZvuoquwvNqgJ0pxmFDH35NjNODsxil1ys0zV1MY1QCF228DTpcHIPwLAhCl+A==" workbookSaltValue="sTkoHPxCxhWdrVYOfqjSU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P6" i="5"/>
  <c r="P10" i="4" s="1"/>
  <c r="O6" i="5"/>
  <c r="I10" i="4" s="1"/>
  <c r="N6" i="5"/>
  <c r="B10" i="4" s="1"/>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E85" i="4"/>
  <c r="AL10" i="4"/>
  <c r="W10" i="4"/>
  <c r="AD8" i="4"/>
  <c r="B8"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<sst xmlns="http://schemas.openxmlformats.org/spreadsheetml/2006/main" count="233" uniqueCount="118">
  <si>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</si>
  <si>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</si>
  <si>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</si>
  <si>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</si>
  <si>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</si>
  <si>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</si>
  <si>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</si>
  <si>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</si>
  <si>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</si>
  <si>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</si>
  <si>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</si>
  <si>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</si>
  <si>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</si>
  <si>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</si>
  <si>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</si>
  <si>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</si>
  <si>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</si>
  <si>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</si>
  <si>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</si>
  <si>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</si>
  <si>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</si>
  <si>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</si>
  <si>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</si>
  <si>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</si>
  <si>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</si>
  <si>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</si>
  <si>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</si>
  <si>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</si>
  <si>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</si>
  <si>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</si>
  <si>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</si>
  <si>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</si>
  <si>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</si>
  <si>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</si>
  <si>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</si>
  <si>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</si>
  <si>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</si>
  <si>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</si>
  <si>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</si>
  <si>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</si>
  <si>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</si>
  <si>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</si>
  <si>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</si>
  <si>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</si>
  <si>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</si>
  <si>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</si>
  <si>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</si>
  <si>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</si>
  <si>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</si>
  <si>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</si>
  <si>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</si>
  <si>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</si>
  <si>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</si>
  <si>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</si>
  <si>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</si>
  <si>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</si>
  <si>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</si>
  <si>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</si>
  <si>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</si>
  <si>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</si>
  <si>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</si>
  <si>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</si>
  <si>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</si>
  <si>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</si>
  <si>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</si>
  <si>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</si>
  <si>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</si>
  <si>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</si>
  <si>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</si>
  <si>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</si>
  <si>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</si>
  <si>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</si>
  <si>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</si>
  <si>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</si>
  <si>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</si>
  <si>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</si>
  <si>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</si>
  <si>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</si>
  <si>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</si>
  <si>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</si>
  <si>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</si>
  <si>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</si>
  <si>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</si>
  <si>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</si>
  <si>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</si>
  <si>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</si>
  <si>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</si>
  <si>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</si>
  <si>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</si>
  <si>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</si>
  <si>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</si>
  <si>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</si>
  <si>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</si>
  <si>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</si>
  <si>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</si>
  <si>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</si>
  <si>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</si>
  <si>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</si>
  <si>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</si>
  <si>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</si>
  <si>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</si>
  <si>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</si>
  <si>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</si>
  <si>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</si>
  <si>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</si>
  <si>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</si>
  <si>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</si>
  <si>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</si>
  <si>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</si>
  <si>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</si>
  <si>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</si>
  <si>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</si>
  <si>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</si>
  <si>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</si>
  <si>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</si>
  <si>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簡易水道事業の管路は、富貴地区については平成２年度から平成８年度にかけての布設替工事以降、神谷地区に至っては昭和29年度の供用開始以降更新を行っておらず、老朽化が著しく、早急な更新が喫緊の課題である。しかしながら、財源確保が困難であり、必要最小限の歳出で破損箇所の修繕などの漏水対策を行っている。</t>
    <rPh sb="0" eb="6">
      <t>カンイスイドウジギョウ</t>
    </rPh>
    <rPh sb="7" eb="9">
      <t>カンロ</t>
    </rPh>
    <rPh sb="118" eb="120">
      <t>ヒツヨウ</t>
    </rPh>
    <rPh sb="120" eb="123">
      <t>サイショウゲン</t>
    </rPh>
    <rPh sb="124" eb="126">
      <t>サイシュツ</t>
    </rPh>
    <rPh sb="127" eb="131">
      <t>ハソンカショ</t>
    </rPh>
    <rPh sb="132" eb="134">
      <t>シュウゼン</t>
    </rPh>
    <rPh sb="137" eb="139">
      <t>ロウスイ</t>
    </rPh>
    <rPh sb="139" eb="141">
      <t>タイサク</t>
    </rPh>
    <rPh sb="142" eb="143">
      <t>オコナ</t>
    </rPh>
    <phoneticPr fontId="4"/>
  </si>
  <si>
    <t>人口の減少により給水需要の増加が見込めない一方で、施設の維持管理に係る費用負担の増加と、重い地方債償還の負担により、給水原価は高い水準にある。経営は一般会計からの繰入に頼っており、改善に向けた取り組みが必要である。
また、老朽管の更新が必要であり、将来の水需要を勘案した適切な更新投資の実施や、維持管理の合理化を行うとともに、料金改定を含めた財源確保に取り組む必要がある。</t>
    <rPh sb="8" eb="10">
      <t>キュウスイ</t>
    </rPh>
    <rPh sb="10" eb="12">
      <t>ジュヨウ</t>
    </rPh>
    <rPh sb="13" eb="15">
      <t>ゾウカ</t>
    </rPh>
    <rPh sb="16" eb="18">
      <t>ミコ</t>
    </rPh>
    <rPh sb="21" eb="23">
      <t>イッポウ</t>
    </rPh>
    <rPh sb="25" eb="27">
      <t>シセツ</t>
    </rPh>
    <rPh sb="28" eb="30">
      <t>イジ</t>
    </rPh>
    <rPh sb="30" eb="32">
      <t>カンリ</t>
    </rPh>
    <rPh sb="33" eb="34">
      <t>カカ</t>
    </rPh>
    <rPh sb="35" eb="37">
      <t>ヒヨウ</t>
    </rPh>
    <rPh sb="37" eb="39">
      <t>フタン</t>
    </rPh>
    <rPh sb="40" eb="42">
      <t>ゾウカ</t>
    </rPh>
    <rPh sb="84" eb="85">
      <t>タヨ</t>
    </rPh>
    <phoneticPr fontId="4"/>
  </si>
  <si>
    <t>少子高齢化による人口減少が進んでいることから、給水需要は減少傾向にあり、簡易水道事業を取り巻く財政環境・経営環境はともに厳しいものとなっている。
料金収入は前年度と比較しわずかに減少したものの、委託料等の営業費用の減少幅が料金収入の減少幅を上回ったことから、①収益的収支比率は改善した。
計画的な地方債償還の実施と起債の抑制によって地方債残高が圧縮されているため、④企業債残高対給水収益比率は毎期減少しているが、設備の老朽化に伴う改修等が今後必要となってくるため、今後将来的に上昇していくことが予測される。
有収水量の微増と経費の圧縮により⑥給水原価が減少し、それに伴って⑤料金回収率は前年度と比較し改善した。
給水人口が前年度からわずかに増加したことから、配水量・有収水量がともに増加した。そのため、⑦施設利用率は改善したが、配水量の増加幅が有収水量の増加幅を上回っているため、⑧有収率は前年度と比較し低下した。
給水原価の一部は基準外繰入によりまかなわれており、経営改善に向けた努力が必要である。</t>
    <rPh sb="0" eb="2">
      <t>ショウシ</t>
    </rPh>
    <rPh sb="2" eb="5">
      <t>コウレイカ</t>
    </rPh>
    <rPh sb="8" eb="10">
      <t>ジンコウ</t>
    </rPh>
    <rPh sb="10" eb="12">
      <t>ゲンショウ</t>
    </rPh>
    <rPh sb="13" eb="14">
      <t>スス</t>
    </rPh>
    <rPh sb="23" eb="25">
      <t>キュウスイ</t>
    </rPh>
    <rPh sb="25" eb="27">
      <t>ジュヨウ</t>
    </rPh>
    <rPh sb="28" eb="30">
      <t>ゲンショウ</t>
    </rPh>
    <rPh sb="30" eb="32">
      <t>ケイコウ</t>
    </rPh>
    <rPh sb="36" eb="38">
      <t>カンイ</t>
    </rPh>
    <rPh sb="38" eb="40">
      <t>スイドウ</t>
    </rPh>
    <rPh sb="40" eb="42">
      <t>ジギョウ</t>
    </rPh>
    <rPh sb="43" eb="44">
      <t>ト</t>
    </rPh>
    <rPh sb="45" eb="46">
      <t>マ</t>
    </rPh>
    <rPh sb="47" eb="49">
      <t>ザイセイ</t>
    </rPh>
    <rPh sb="49" eb="51">
      <t>カンキョウ</t>
    </rPh>
    <rPh sb="52" eb="54">
      <t>ケイエイ</t>
    </rPh>
    <rPh sb="54" eb="56">
      <t>カンキョウ</t>
    </rPh>
    <rPh sb="60" eb="61">
      <t>キビ</t>
    </rPh>
    <rPh sb="73" eb="75">
      <t>リョウキン</t>
    </rPh>
    <rPh sb="75" eb="77">
      <t>シュウニュウ</t>
    </rPh>
    <rPh sb="78" eb="81">
      <t>ゼンネンド</t>
    </rPh>
    <rPh sb="82" eb="84">
      <t>ヒカク</t>
    </rPh>
    <rPh sb="89" eb="91">
      <t>ゲンショウ</t>
    </rPh>
    <rPh sb="97" eb="100">
      <t>イタクリョウ</t>
    </rPh>
    <rPh sb="100" eb="101">
      <t>トウ</t>
    </rPh>
    <rPh sb="102" eb="104">
      <t>エイギョウ</t>
    </rPh>
    <rPh sb="104" eb="106">
      <t>ヒヨウ</t>
    </rPh>
    <rPh sb="107" eb="109">
      <t>ゲンショウ</t>
    </rPh>
    <rPh sb="109" eb="110">
      <t>ハバ</t>
    </rPh>
    <rPh sb="111" eb="113">
      <t>リョウキン</t>
    </rPh>
    <rPh sb="113" eb="115">
      <t>シュウニュウ</t>
    </rPh>
    <rPh sb="116" eb="119">
      <t>ゲンショウハバ</t>
    </rPh>
    <rPh sb="120" eb="122">
      <t>ウワマワ</t>
    </rPh>
    <rPh sb="130" eb="133">
      <t>シュウエキテキ</t>
    </rPh>
    <rPh sb="133" eb="135">
      <t>シュウシ</t>
    </rPh>
    <rPh sb="135" eb="137">
      <t>ヒリツ</t>
    </rPh>
    <rPh sb="138" eb="140">
      <t>カイゼン</t>
    </rPh>
    <rPh sb="196" eb="198">
      <t>マイキ</t>
    </rPh>
    <rPh sb="198" eb="200">
      <t>ゲンショウ</t>
    </rPh>
    <rPh sb="206" eb="208">
      <t>セツビ</t>
    </rPh>
    <rPh sb="209" eb="212">
      <t>ロウキュウカ</t>
    </rPh>
    <rPh sb="213" eb="214">
      <t>トモナ</t>
    </rPh>
    <rPh sb="215" eb="217">
      <t>カイシュウ</t>
    </rPh>
    <rPh sb="217" eb="218">
      <t>トウ</t>
    </rPh>
    <rPh sb="219" eb="221">
      <t>コンゴ</t>
    </rPh>
    <rPh sb="221" eb="223">
      <t>ヒツヨウ</t>
    </rPh>
    <rPh sb="232" eb="234">
      <t>コンゴ</t>
    </rPh>
    <rPh sb="234" eb="237">
      <t>ショウライテキ</t>
    </rPh>
    <rPh sb="238" eb="240">
      <t>ジョウショウ</t>
    </rPh>
    <rPh sb="247" eb="249">
      <t>ヨソク</t>
    </rPh>
    <rPh sb="254" eb="256">
      <t>ユウシュウ</t>
    </rPh>
    <rPh sb="256" eb="258">
      <t>スイリョウ</t>
    </rPh>
    <rPh sb="259" eb="261">
      <t>ビゾウ</t>
    </rPh>
    <rPh sb="262" eb="264">
      <t>ケイヒ</t>
    </rPh>
    <rPh sb="265" eb="267">
      <t>アッシュク</t>
    </rPh>
    <rPh sb="271" eb="273">
      <t>キュウスイ</t>
    </rPh>
    <rPh sb="273" eb="275">
      <t>ゲンカ</t>
    </rPh>
    <rPh sb="276" eb="278">
      <t>ゲンショウ</t>
    </rPh>
    <rPh sb="283" eb="284">
      <t>トモナ</t>
    </rPh>
    <rPh sb="293" eb="296">
      <t>ゼンネンド</t>
    </rPh>
    <rPh sb="297" eb="299">
      <t>ヒカク</t>
    </rPh>
    <rPh sb="300" eb="302">
      <t>カイゼン</t>
    </rPh>
    <rPh sb="306" eb="308">
      <t>キュウスイ</t>
    </rPh>
    <rPh sb="308" eb="310">
      <t>ジンコウ</t>
    </rPh>
    <rPh sb="311" eb="314">
      <t>ゼンネンド</t>
    </rPh>
    <rPh sb="320" eb="322">
      <t>ゾウカ</t>
    </rPh>
    <rPh sb="329" eb="331">
      <t>ハイスイ</t>
    </rPh>
    <rPh sb="331" eb="332">
      <t>リョウ</t>
    </rPh>
    <rPh sb="333" eb="337">
      <t>ユウシュウスイリョウ</t>
    </rPh>
    <rPh sb="341" eb="343">
      <t>ゾウカ</t>
    </rPh>
    <rPh sb="352" eb="357">
      <t>シセツリヨウリツ</t>
    </rPh>
    <rPh sb="358" eb="360">
      <t>カイゼン</t>
    </rPh>
    <rPh sb="364" eb="366">
      <t>ハイスイ</t>
    </rPh>
    <rPh sb="366" eb="367">
      <t>リョウ</t>
    </rPh>
    <rPh sb="368" eb="370">
      <t>ゾウカ</t>
    </rPh>
    <rPh sb="370" eb="371">
      <t>ハバ</t>
    </rPh>
    <rPh sb="372" eb="376">
      <t>ユウシュウスイリョウ</t>
    </rPh>
    <rPh sb="377" eb="379">
      <t>ゾウカ</t>
    </rPh>
    <rPh sb="379" eb="380">
      <t>ハバ</t>
    </rPh>
    <rPh sb="381" eb="383">
      <t>ウワマワ</t>
    </rPh>
    <rPh sb="391" eb="394">
      <t>ユウシュウリツ</t>
    </rPh>
    <rPh sb="395" eb="398">
      <t>ゼンネンド</t>
    </rPh>
    <rPh sb="399" eb="401">
      <t>ヒカク</t>
    </rPh>
    <rPh sb="402" eb="404">
      <t>テイカ</t>
    </rPh>
    <rPh sb="408" eb="410">
      <t>キュウスイ</t>
    </rPh>
    <rPh sb="410" eb="412">
      <t>ゲンカ</t>
    </rPh>
    <rPh sb="413" eb="415">
      <t>イチブ</t>
    </rPh>
    <rPh sb="416" eb="418">
      <t>キジュン</t>
    </rPh>
    <rPh sb="418" eb="419">
      <t>ガイ</t>
    </rPh>
    <rPh sb="419" eb="421">
      <t>クリイレ</t>
    </rPh>
    <rPh sb="433" eb="435">
      <t>ケイエイ</t>
    </rPh>
    <rPh sb="435" eb="437">
      <t>カイゼン</t>
    </rPh>
    <rPh sb="438" eb="439">
      <t>ム</t>
    </rPh>
    <rPh sb="441" eb="443">
      <t>ドリョク</t>
    </rPh>
    <rPh sb="444" eb="4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</si>
</sst>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91-4FC3-8909-6545ADFF16E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FE91-4FC3-8909-6545ADFF16E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44.01</c:v>
                </c:pt>
                <c:pt idx="1">
                  <c:v>43.48</c:v>
                </c:pt>
                <c:pt idx="2">
                  <c:v>44.42</c:v>
                </c:pt>
                <c:pt idx="3">
                  <c:v>49.42</c:v>
                </c:pt>
                <c:pt idx="4">
                  <c:v>51.22</c:v>
                </c:pt>
              </c:numCache>
            </c:numRef>
          </c:val>
          <c:extLst>
            <c:ext xmlns:c16="http://schemas.microsoft.com/office/drawing/2014/chart" uri="{C3380CC4-5D6E-409C-BE32-E72D297353CC}">
              <c16:uniqueId val="{00000000-43F0-4A94-9B32-A0B7B9BC47B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3F0-4A94-9B32-A0B7B9BC47B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54.01</c:v>
                </c:pt>
                <c:pt idx="1">
                  <c:v>54.52</c:v>
                </c:pt>
                <c:pt idx="2">
                  <c:v>54.61</c:v>
                </c:pt>
                <c:pt idx="3">
                  <c:v>57.54</c:v>
                </c:pt>
                <c:pt idx="4">
                  <c:v>55.64</c:v>
                </c:pt>
              </c:numCache>
            </c:numRef>
          </c:val>
          <c:extLst>
            <c:ext xmlns:c16="http://schemas.microsoft.com/office/drawing/2014/chart" uri="{C3380CC4-5D6E-409C-BE32-E72D297353CC}">
              <c16:uniqueId val="{00000000-38B6-4CC1-97A2-B488EA74404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38B6-4CC1-97A2-B488EA74404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74.040000000000006</c:v>
                </c:pt>
                <c:pt idx="1">
                  <c:v>58.25</c:v>
                </c:pt>
                <c:pt idx="2">
                  <c:v>67.62</c:v>
                </c:pt>
                <c:pt idx="3">
                  <c:v>63.5</c:v>
                </c:pt>
                <c:pt idx="4">
                  <c:v>69.180000000000007</c:v>
                </c:pt>
              </c:numCache>
            </c:numRef>
          </c:val>
          <c:extLst>
            <c:ext xmlns:c16="http://schemas.microsoft.com/office/drawing/2014/chart" uri="{C3380CC4-5D6E-409C-BE32-E72D297353CC}">
              <c16:uniqueId val="{00000000-28FA-4DA0-B24F-46D3A57164D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28FA-4DA0-B24F-46D3A57164D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1A-4AC8-9CEB-8BD516F444D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1A-4AC8-9CEB-8BD516F444D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59-4915-A61A-C538AE0DBCE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59-4915-A61A-C538AE0DBCE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C-4FB1-9607-8E8EC9130BE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C-4FB1-9607-8E8EC9130BE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FA-44B9-9382-E38848B044F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FA-44B9-9382-E38848B044F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1690.91</c:v>
                </c:pt>
                <c:pt idx="1">
                  <c:v>1546.19</c:v>
                </c:pt>
                <c:pt idx="2">
                  <c:v>1365.02</c:v>
                </c:pt>
                <c:pt idx="3">
                  <c:v>1357.3</c:v>
                </c:pt>
                <c:pt idx="4">
                  <c:v>1266.5899999999999</c:v>
                </c:pt>
              </c:numCache>
            </c:numRef>
          </c:val>
          <c:extLst>
            <c:ext xmlns:c16="http://schemas.microsoft.com/office/drawing/2014/chart" uri="{C3380CC4-5D6E-409C-BE32-E72D297353CC}">
              <c16:uniqueId val="{00000000-66B4-4DB0-9EF0-26A5698185A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6B4-4DB0-9EF0-26A5698185A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34.56</c:v>
                </c:pt>
                <c:pt idx="1">
                  <c:v>30.64</c:v>
                </c:pt>
                <c:pt idx="2">
                  <c:v>36.29</c:v>
                </c:pt>
                <c:pt idx="3">
                  <c:v>32.93</c:v>
                </c:pt>
                <c:pt idx="4">
                  <c:v>36.24</c:v>
                </c:pt>
              </c:numCache>
            </c:numRef>
          </c:val>
          <c:extLst>
            <c:ext xmlns:c16="http://schemas.microsoft.com/office/drawing/2014/chart" uri="{C3380CC4-5D6E-409C-BE32-E72D297353CC}">
              <c16:uniqueId val="{00000000-B7BA-457E-8444-6016247380E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B7BA-457E-8444-6016247380E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868.49</c:v>
                </c:pt>
                <c:pt idx="1">
                  <c:v>984.03</c:v>
                </c:pt>
                <c:pt idx="2">
                  <c:v>828.53</c:v>
                </c:pt>
                <c:pt idx="3">
                  <c:v>755.41</c:v>
                </c:pt>
                <c:pt idx="4">
                  <c:v>679.08</c:v>
                </c:pt>
              </c:numCache>
            </c:numRef>
          </c:val>
          <c:extLst>
            <c:ext xmlns:c16="http://schemas.microsoft.com/office/drawing/2014/chart" uri="{C3380CC4-5D6E-409C-BE32-E72D297353CC}">
              <c16:uniqueId val="{00000000-6ADB-4632-91DB-5586D6A16F2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6ADB-4632-91DB-5586D6A16F2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CN30" sqref="CN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高野町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2983</v>
      </c>
      <c r="AM8" s="51"/>
      <c r="AN8" s="51"/>
      <c r="AO8" s="51"/>
      <c r="AP8" s="51"/>
      <c r="AQ8" s="51"/>
      <c r="AR8" s="51"/>
      <c r="AS8" s="51"/>
      <c r="AT8" s="47">
        <f>データ!$S$6</f>
        <v>137.03</v>
      </c>
      <c r="AU8" s="47"/>
      <c r="AV8" s="47"/>
      <c r="AW8" s="47"/>
      <c r="AX8" s="47"/>
      <c r="AY8" s="47"/>
      <c r="AZ8" s="47"/>
      <c r="BA8" s="47"/>
      <c r="BB8" s="47">
        <f>データ!$T$6</f>
        <v>21.77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11.18</v>
      </c>
      <c r="Q10" s="47"/>
      <c r="R10" s="47"/>
      <c r="S10" s="47"/>
      <c r="T10" s="47"/>
      <c r="U10" s="47"/>
      <c r="V10" s="47"/>
      <c r="W10" s="51">
        <f>データ!$Q$6</f>
        <v>3775</v>
      </c>
      <c r="X10" s="51"/>
      <c r="Y10" s="51"/>
      <c r="Z10" s="51"/>
      <c r="AA10" s="51"/>
      <c r="AB10" s="51"/>
      <c r="AC10" s="51"/>
      <c r="AD10" s="2"/>
      <c r="AE10" s="2"/>
      <c r="AF10" s="2"/>
      <c r="AG10" s="2"/>
      <c r="AH10" s="2"/>
      <c r="AI10" s="2"/>
      <c r="AJ10" s="2"/>
      <c r="AK10" s="2"/>
      <c r="AL10" s="51">
        <f>データ!$U$6</f>
        <v>329</v>
      </c>
      <c r="AM10" s="51"/>
      <c r="AN10" s="51"/>
      <c r="AO10" s="51"/>
      <c r="AP10" s="51"/>
      <c r="AQ10" s="51"/>
      <c r="AR10" s="51"/>
      <c r="AS10" s="51"/>
      <c r="AT10" s="47">
        <f>データ!$V$6</f>
        <v>1.25</v>
      </c>
      <c r="AU10" s="47"/>
      <c r="AV10" s="47"/>
      <c r="AW10" s="47"/>
      <c r="AX10" s="47"/>
      <c r="AY10" s="47"/>
      <c r="AZ10" s="47"/>
      <c r="BA10" s="47"/>
      <c r="BB10" s="47">
        <f>データ!$W$6</f>
        <v>263.2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23</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71" t="s">
        <v>24</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4"/>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6"/>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9"/>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9"/>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9"/>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9"/>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9"/>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9"/>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9"/>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9"/>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9"/>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9"/>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9"/>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9"/>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9"/>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9"/>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9"/>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9"/>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9"/>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9"/>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9"/>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9"/>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9"/>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9"/>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9"/>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9"/>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9"/>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9"/>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9"/>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9"/>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9"/>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9"/>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77"/>
      <c r="BN59" s="77"/>
      <c r="BO59" s="77"/>
      <c r="BP59" s="77"/>
      <c r="BQ59" s="77"/>
      <c r="BR59" s="77"/>
      <c r="BS59" s="77"/>
      <c r="BT59" s="77"/>
      <c r="BU59" s="77"/>
      <c r="BV59" s="77"/>
      <c r="BW59" s="77"/>
      <c r="BX59" s="77"/>
      <c r="BY59" s="77"/>
      <c r="BZ59" s="78"/>
    </row>
    <row r="60" spans="1:78" ht="13.5" customHeight="1" x14ac:dyDescent="0.15">
      <c r="A60" s="2"/>
      <c r="B60" s="74" t="s">
        <v>27</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6"/>
      <c r="BK60" s="2"/>
      <c r="BL60" s="79"/>
      <c r="BM60" s="77"/>
      <c r="BN60" s="77"/>
      <c r="BO60" s="77"/>
      <c r="BP60" s="77"/>
      <c r="BQ60" s="77"/>
      <c r="BR60" s="77"/>
      <c r="BS60" s="77"/>
      <c r="BT60" s="77"/>
      <c r="BU60" s="77"/>
      <c r="BV60" s="77"/>
      <c r="BW60" s="77"/>
      <c r="BX60" s="77"/>
      <c r="BY60" s="77"/>
      <c r="BZ60" s="78"/>
    </row>
    <row r="61" spans="1:78" ht="13.5" customHeight="1" x14ac:dyDescent="0.15">
      <c r="A61" s="2"/>
      <c r="B61" s="74"/>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6"/>
      <c r="BK61" s="2"/>
      <c r="BL61" s="79"/>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5"/>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5"/>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5"/>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5"/>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5"/>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5"/>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5"/>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5"/>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5"/>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5"/>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5"/>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5"/>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5"/>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5"/>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5"/>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V8EqWSmp55wok2RcdgUT5TH/GHhsxeWWpSh/dwkakjHxY2ACHzRnsjaeK/6yWJyElffUyfh3uDkU6uiV9qYpw==" saltValue="n5scvVB9DVwIl6rlB5Yp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4" t="s">
        <v>52</v>
      </c>
      <c r="I3" s="85"/>
      <c r="J3" s="85"/>
      <c r="K3" s="85"/>
      <c r="L3" s="85"/>
      <c r="M3" s="85"/>
      <c r="N3" s="85"/>
      <c r="O3" s="85"/>
      <c r="P3" s="85"/>
      <c r="Q3" s="85"/>
      <c r="R3" s="85"/>
      <c r="S3" s="85"/>
      <c r="T3" s="85"/>
      <c r="U3" s="85"/>
      <c r="V3" s="85"/>
      <c r="W3" s="86"/>
      <c r="X3" s="90"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55</v>
      </c>
      <c r="B4" s="31"/>
      <c r="C4" s="31"/>
      <c r="D4" s="31"/>
      <c r="E4" s="31"/>
      <c r="F4" s="31"/>
      <c r="G4" s="31"/>
      <c r="H4" s="87"/>
      <c r="I4" s="88"/>
      <c r="J4" s="88"/>
      <c r="K4" s="88"/>
      <c r="L4" s="88"/>
      <c r="M4" s="88"/>
      <c r="N4" s="88"/>
      <c r="O4" s="88"/>
      <c r="P4" s="88"/>
      <c r="Q4" s="88"/>
      <c r="R4" s="88"/>
      <c r="S4" s="88"/>
      <c r="T4" s="88"/>
      <c r="U4" s="88"/>
      <c r="V4" s="88"/>
      <c r="W4" s="89"/>
      <c r="X4" s="83" t="s">
        <v>56</v>
      </c>
      <c r="Y4" s="83"/>
      <c r="Z4" s="83"/>
      <c r="AA4" s="83"/>
      <c r="AB4" s="83"/>
      <c r="AC4" s="83"/>
      <c r="AD4" s="83"/>
      <c r="AE4" s="83"/>
      <c r="AF4" s="83"/>
      <c r="AG4" s="83"/>
      <c r="AH4" s="83"/>
      <c r="AI4" s="83" t="s">
        <v>57</v>
      </c>
      <c r="AJ4" s="83"/>
      <c r="AK4" s="83"/>
      <c r="AL4" s="83"/>
      <c r="AM4" s="83"/>
      <c r="AN4" s="83"/>
      <c r="AO4" s="83"/>
      <c r="AP4" s="83"/>
      <c r="AQ4" s="83"/>
      <c r="AR4" s="83"/>
      <c r="AS4" s="83"/>
      <c r="AT4" s="83" t="s">
        <v>58</v>
      </c>
      <c r="AU4" s="83"/>
      <c r="AV4" s="83"/>
      <c r="AW4" s="83"/>
      <c r="AX4" s="83"/>
      <c r="AY4" s="83"/>
      <c r="AZ4" s="83"/>
      <c r="BA4" s="83"/>
      <c r="BB4" s="83"/>
      <c r="BC4" s="83"/>
      <c r="BD4" s="83"/>
      <c r="BE4" s="83" t="s">
        <v>59</v>
      </c>
      <c r="BF4" s="83"/>
      <c r="BG4" s="83"/>
      <c r="BH4" s="83"/>
      <c r="BI4" s="83"/>
      <c r="BJ4" s="83"/>
      <c r="BK4" s="83"/>
      <c r="BL4" s="83"/>
      <c r="BM4" s="83"/>
      <c r="BN4" s="83"/>
      <c r="BO4" s="83"/>
      <c r="BP4" s="83" t="s">
        <v>60</v>
      </c>
      <c r="BQ4" s="83"/>
      <c r="BR4" s="83"/>
      <c r="BS4" s="83"/>
      <c r="BT4" s="83"/>
      <c r="BU4" s="83"/>
      <c r="BV4" s="83"/>
      <c r="BW4" s="83"/>
      <c r="BX4" s="83"/>
      <c r="BY4" s="83"/>
      <c r="BZ4" s="83"/>
      <c r="CA4" s="83" t="s">
        <v>61</v>
      </c>
      <c r="CB4" s="83"/>
      <c r="CC4" s="83"/>
      <c r="CD4" s="83"/>
      <c r="CE4" s="83"/>
      <c r="CF4" s="83"/>
      <c r="CG4" s="83"/>
      <c r="CH4" s="83"/>
      <c r="CI4" s="83"/>
      <c r="CJ4" s="83"/>
      <c r="CK4" s="83"/>
      <c r="CL4" s="83" t="s">
        <v>62</v>
      </c>
      <c r="CM4" s="83"/>
      <c r="CN4" s="83"/>
      <c r="CO4" s="83"/>
      <c r="CP4" s="83"/>
      <c r="CQ4" s="83"/>
      <c r="CR4" s="83"/>
      <c r="CS4" s="83"/>
      <c r="CT4" s="83"/>
      <c r="CU4" s="83"/>
      <c r="CV4" s="83"/>
      <c r="CW4" s="83" t="s">
        <v>63</v>
      </c>
      <c r="CX4" s="83"/>
      <c r="CY4" s="83"/>
      <c r="CZ4" s="83"/>
      <c r="DA4" s="83"/>
      <c r="DB4" s="83"/>
      <c r="DC4" s="83"/>
      <c r="DD4" s="83"/>
      <c r="DE4" s="83"/>
      <c r="DF4" s="83"/>
      <c r="DG4" s="83"/>
      <c r="DH4" s="83" t="s">
        <v>64</v>
      </c>
      <c r="DI4" s="83"/>
      <c r="DJ4" s="83"/>
      <c r="DK4" s="83"/>
      <c r="DL4" s="83"/>
      <c r="DM4" s="83"/>
      <c r="DN4" s="83"/>
      <c r="DO4" s="83"/>
      <c r="DP4" s="83"/>
      <c r="DQ4" s="83"/>
      <c r="DR4" s="83"/>
      <c r="DS4" s="83" t="s">
        <v>65</v>
      </c>
      <c r="DT4" s="83"/>
      <c r="DU4" s="83"/>
      <c r="DV4" s="83"/>
      <c r="DW4" s="83"/>
      <c r="DX4" s="83"/>
      <c r="DY4" s="83"/>
      <c r="DZ4" s="83"/>
      <c r="EA4" s="83"/>
      <c r="EB4" s="83"/>
      <c r="EC4" s="83"/>
      <c r="ED4" s="83" t="s">
        <v>66</v>
      </c>
      <c r="EE4" s="83"/>
      <c r="EF4" s="83"/>
      <c r="EG4" s="83"/>
      <c r="EH4" s="83"/>
      <c r="EI4" s="83"/>
      <c r="EJ4" s="83"/>
      <c r="EK4" s="83"/>
      <c r="EL4" s="83"/>
      <c r="EM4" s="83"/>
      <c r="EN4" s="83"/>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303445</v>
      </c>
      <c r="D6" s="34">
        <f t="shared" si="3"/>
        <v>47</v>
      </c>
      <c r="E6" s="34">
        <f t="shared" si="3"/>
        <v>1</v>
      </c>
      <c r="F6" s="34">
        <f t="shared" si="3"/>
        <v>0</v>
      </c>
      <c r="G6" s="34">
        <f t="shared" si="3"/>
        <v>0</v>
      </c>
      <c r="H6" s="34" t="str">
        <f t="shared" si="3"/>
        <v>和歌山県　高野町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11.18</v>
      </c>
      <c r="Q6" s="35">
        <f t="shared" si="3"/>
        <v>3775</v>
      </c>
      <c r="R6" s="35">
        <f t="shared" si="3"/>
        <v>2983</v>
      </c>
      <c r="S6" s="35">
        <f t="shared" si="3"/>
        <v>137.03</v>
      </c>
      <c r="T6" s="35">
        <f t="shared" si="3"/>
        <v>21.77</v>
      </c>
      <c r="U6" s="35">
        <f t="shared" si="3"/>
        <v>329</v>
      </c>
      <c r="V6" s="35">
        <f t="shared" si="3"/>
        <v>1.25</v>
      </c>
      <c r="W6" s="35">
        <f t="shared" si="3"/>
        <v>263.2</v>
      </c>
      <c r="X6" s="36">
        <f>IF(X7="",NA(),X7)</f>
        <v>74.040000000000006</v>
      </c>
      <c r="Y6" s="36">
        <f t="shared" ref="Y6:AG6" si="4">IF(Y7="",NA(),Y7)</f>
        <v>58.25</v>
      </c>
      <c r="Z6" s="36">
        <f t="shared" si="4"/>
        <v>67.62</v>
      </c>
      <c r="AA6" s="36">
        <f t="shared" si="4"/>
        <v>63.5</v>
      </c>
      <c r="AB6" s="36">
        <f t="shared" si="4"/>
        <v>69.180000000000007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1690.91</v>
      </c>
      <c r="BF6" s="36">
        <f t="shared" ref="BF6:BN6" si="7">IF(BF7="",NA(),BF7)</f>
        <v>1546.19</v>
      </c>
      <c r="BG6" s="36">
        <f t="shared" si="7"/>
        <v>1365.02</v>
      </c>
      <c r="BH6" s="36">
        <f t="shared" si="7"/>
        <v>1357.3</v>
      </c>
      <c r="BI6" s="36">
        <f t="shared" si="7"/>
        <v>1266.5899999999999</v>
      </c>
      <c r="BJ6" s="36">
        <f t="shared" si="7"/>
        <v>1510.14</v>
      </c>
      <c r="BK6" s="36">
        <f t="shared" si="7"/>
        <v>1595.62</v>
      </c>
      <c r="BL6" s="36">
        <f t="shared" si="7"/>
        <v>1302.33</v>
      </c>
      <c r="BM6" s="36">
        <f t="shared" si="7"/>
        <v>1274.21</v>
      </c>
      <c r="BN6" s="36">
        <f t="shared" si="7"/>
        <v>1183.92</v>
      </c>
      <c r="BO6" s="35" t="str">
        <f>IF(BO7="","",IF(BO7="-","【-】","【"&amp;SUBSTITUTE(TEXT(BO7,"#,##0.00"),"-","△")&amp;"】"))</f>
        <v>【1,084.05】</v>
      </c>
      <c r="BP6" s="36">
        <f>IF(BP7="",NA(),BP7)</f>
        <v>34.56</v>
      </c>
      <c r="BQ6" s="36">
        <f t="shared" ref="BQ6:BY6" si="8">IF(BQ7="",NA(),BQ7)</f>
        <v>30.64</v>
      </c>
      <c r="BR6" s="36">
        <f t="shared" si="8"/>
        <v>36.29</v>
      </c>
      <c r="BS6" s="36">
        <f t="shared" si="8"/>
        <v>32.93</v>
      </c>
      <c r="BT6" s="36">
        <f t="shared" si="8"/>
        <v>36.24</v>
      </c>
      <c r="BU6" s="36">
        <f t="shared" si="8"/>
        <v>22.67</v>
      </c>
      <c r="BV6" s="36">
        <f t="shared" si="8"/>
        <v>37.92</v>
      </c>
      <c r="BW6" s="36">
        <f t="shared" si="8"/>
        <v>40.89</v>
      </c>
      <c r="BX6" s="36">
        <f t="shared" si="8"/>
        <v>41.25</v>
      </c>
      <c r="BY6" s="36">
        <f t="shared" si="8"/>
        <v>42.5</v>
      </c>
      <c r="BZ6" s="35" t="str">
        <f>IF(BZ7="","",IF(BZ7="-","【-】","【"&amp;SUBSTITUTE(TEXT(BZ7,"#,##0.00"),"-","△")&amp;"】"))</f>
        <v>【53.46】</v>
      </c>
      <c r="CA6" s="36">
        <f>IF(CA7="",NA(),CA7)</f>
        <v>868.49</v>
      </c>
      <c r="CB6" s="36">
        <f t="shared" ref="CB6:CJ6" si="9">IF(CB7="",NA(),CB7)</f>
        <v>984.03</v>
      </c>
      <c r="CC6" s="36">
        <f t="shared" si="9"/>
        <v>828.53</v>
      </c>
      <c r="CD6" s="36">
        <f t="shared" si="9"/>
        <v>755.41</v>
      </c>
      <c r="CE6" s="36">
        <f t="shared" si="9"/>
        <v>679.08</v>
      </c>
      <c r="CF6" s="36">
        <f t="shared" si="9"/>
        <v>789.62</v>
      </c>
      <c r="CG6" s="36">
        <f t="shared" si="9"/>
        <v>423.18</v>
      </c>
      <c r="CH6" s="36">
        <f t="shared" si="9"/>
        <v>383.2</v>
      </c>
      <c r="CI6" s="36">
        <f t="shared" si="9"/>
        <v>383.25</v>
      </c>
      <c r="CJ6" s="36">
        <f t="shared" si="9"/>
        <v>377.72</v>
      </c>
      <c r="CK6" s="35" t="str">
        <f>IF(CK7="","",IF(CK7="-","【-】","【"&amp;SUBSTITUTE(TEXT(CK7,"#,##0.00"),"-","△")&amp;"】"))</f>
        <v>【300.47】</v>
      </c>
      <c r="CL6" s="36">
        <f>IF(CL7="",NA(),CL7)</f>
        <v>44.01</v>
      </c>
      <c r="CM6" s="36">
        <f t="shared" ref="CM6:CU6" si="10">IF(CM7="",NA(),CM7)</f>
        <v>43.48</v>
      </c>
      <c r="CN6" s="36">
        <f t="shared" si="10"/>
        <v>44.42</v>
      </c>
      <c r="CO6" s="36">
        <f t="shared" si="10"/>
        <v>49.42</v>
      </c>
      <c r="CP6" s="36">
        <f t="shared" si="10"/>
        <v>51.22</v>
      </c>
      <c r="CQ6" s="36">
        <f t="shared" si="10"/>
        <v>48.7</v>
      </c>
      <c r="CR6" s="36">
        <f t="shared" si="10"/>
        <v>46.9</v>
      </c>
      <c r="CS6" s="36">
        <f t="shared" si="10"/>
        <v>47.95</v>
      </c>
      <c r="CT6" s="36">
        <f t="shared" si="10"/>
        <v>48.26</v>
      </c>
      <c r="CU6" s="36">
        <f t="shared" si="10"/>
        <v>48.01</v>
      </c>
      <c r="CV6" s="35" t="str">
        <f>IF(CV7="","",IF(CV7="-","【-】","【"&amp;SUBSTITUTE(TEXT(CV7,"#,##0.00"),"-","△")&amp;"】"))</f>
        <v>【54.90】</v>
      </c>
      <c r="CW6" s="36">
        <f>IF(CW7="",NA(),CW7)</f>
        <v>54.01</v>
      </c>
      <c r="CX6" s="36">
        <f t="shared" ref="CX6:DF6" si="11">IF(CX7="",NA(),CX7)</f>
        <v>54.52</v>
      </c>
      <c r="CY6" s="36">
        <f t="shared" si="11"/>
        <v>54.61</v>
      </c>
      <c r="CZ6" s="36">
        <f t="shared" si="11"/>
        <v>57.54</v>
      </c>
      <c r="DA6" s="36">
        <f t="shared" si="11"/>
        <v>55.64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303445</v>
      </c>
      <c r="D7" s="38">
        <v>47</v>
      </c>
      <c r="E7" s="38">
        <v>1</v>
      </c>
      <c r="F7" s="38">
        <v>0</v>
      </c>
      <c r="G7" s="38">
        <v>0</v>
      </c>
      <c r="H7" s="38" t="s">
        <v>96</v>
      </c>
      <c r="I7" s="38" t="s">
        <v>97</v>
      </c>
      <c r="J7" s="38" t="s">
        <v>98</v>
      </c>
      <c r="K7" s="38" t="s">
        <v>99</v>
      </c>
      <c r="L7" s="38" t="s">
        <v>100</v>
      </c>
      <c r="M7" s="38" t="s">
        <v>101</v>
      </c>
      <c r="N7" s="39" t="s">
        <v>102</v>
      </c>
      <c r="O7" s="39" t="s">
        <v>103</v>
      </c>
      <c r="P7" s="39">
        <v>11.18</v>
      </c>
      <c r="Q7" s="39">
        <v>3775</v>
      </c>
      <c r="R7" s="39">
        <v>2983</v>
      </c>
      <c r="S7" s="39">
        <v>137.03</v>
      </c>
      <c r="T7" s="39">
        <v>21.77</v>
      </c>
      <c r="U7" s="39">
        <v>329</v>
      </c>
      <c r="V7" s="39">
        <v>1.25</v>
      </c>
      <c r="W7" s="39">
        <v>263.2</v>
      </c>
      <c r="X7" s="39">
        <v>74.040000000000006</v>
      </c>
      <c r="Y7" s="39">
        <v>58.25</v>
      </c>
      <c r="Z7" s="39">
        <v>67.62</v>
      </c>
      <c r="AA7" s="39">
        <v>63.5</v>
      </c>
      <c r="AB7" s="39">
        <v>69.180000000000007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1690.91</v>
      </c>
      <c r="BF7" s="39">
        <v>1546.19</v>
      </c>
      <c r="BG7" s="39">
        <v>1365.02</v>
      </c>
      <c r="BH7" s="39">
        <v>1357.3</v>
      </c>
      <c r="BI7" s="39">
        <v>1266.5899999999999</v>
      </c>
      <c r="BJ7" s="39">
        <v>1510.14</v>
      </c>
      <c r="BK7" s="39">
        <v>1595.62</v>
      </c>
      <c r="BL7" s="39">
        <v>1302.33</v>
      </c>
      <c r="BM7" s="39">
        <v>1274.21</v>
      </c>
      <c r="BN7" s="39">
        <v>1183.92</v>
      </c>
      <c r="BO7" s="39">
        <v>1084.05</v>
      </c>
      <c r="BP7" s="39">
        <v>34.56</v>
      </c>
      <c r="BQ7" s="39">
        <v>30.64</v>
      </c>
      <c r="BR7" s="39">
        <v>36.29</v>
      </c>
      <c r="BS7" s="39">
        <v>32.93</v>
      </c>
      <c r="BT7" s="39">
        <v>36.24</v>
      </c>
      <c r="BU7" s="39">
        <v>22.67</v>
      </c>
      <c r="BV7" s="39">
        <v>37.92</v>
      </c>
      <c r="BW7" s="39">
        <v>40.89</v>
      </c>
      <c r="BX7" s="39">
        <v>41.25</v>
      </c>
      <c r="BY7" s="39">
        <v>42.5</v>
      </c>
      <c r="BZ7" s="39">
        <v>53.46</v>
      </c>
      <c r="CA7" s="39">
        <v>868.49</v>
      </c>
      <c r="CB7" s="39">
        <v>984.03</v>
      </c>
      <c r="CC7" s="39">
        <v>828.53</v>
      </c>
      <c r="CD7" s="39">
        <v>755.41</v>
      </c>
      <c r="CE7" s="39">
        <v>679.08</v>
      </c>
      <c r="CF7" s="39">
        <v>789.62</v>
      </c>
      <c r="CG7" s="39">
        <v>423.18</v>
      </c>
      <c r="CH7" s="39">
        <v>383.2</v>
      </c>
      <c r="CI7" s="39">
        <v>383.25</v>
      </c>
      <c r="CJ7" s="39">
        <v>377.72</v>
      </c>
      <c r="CK7" s="39">
        <v>300.47000000000003</v>
      </c>
      <c r="CL7" s="39">
        <v>44.01</v>
      </c>
      <c r="CM7" s="39">
        <v>43.48</v>
      </c>
      <c r="CN7" s="39">
        <v>44.42</v>
      </c>
      <c r="CO7" s="39">
        <v>49.42</v>
      </c>
      <c r="CP7" s="39">
        <v>51.22</v>
      </c>
      <c r="CQ7" s="39">
        <v>48.7</v>
      </c>
      <c r="CR7" s="39">
        <v>46.9</v>
      </c>
      <c r="CS7" s="39">
        <v>47.95</v>
      </c>
      <c r="CT7" s="39">
        <v>48.26</v>
      </c>
      <c r="CU7" s="39">
        <v>48.01</v>
      </c>
      <c r="CV7" s="39">
        <v>54.9</v>
      </c>
      <c r="CW7" s="39">
        <v>54.01</v>
      </c>
      <c r="CX7" s="39">
        <v>54.52</v>
      </c>
      <c r="CY7" s="39">
        <v>54.61</v>
      </c>
      <c r="CZ7" s="39">
        <v>57.54</v>
      </c>
      <c r="DA7" s="39">
        <v>55.64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2021-02-25T02:39:06Z</cp:lastPrinted>
  <dcterms:created xsi:type="dcterms:W3CDTF">2020-12-04T02:21:28Z</dcterms:created>
  <dcterms:modified xsi:type="dcterms:W3CDTF">2021-02-25T02:42:09Z</dcterms:modified>
  <cp:category/>
</cp:coreProperties>
</file>