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seikatsu\Desktop\13_高野町（Ｒ５回答）\ぎょうせい回答\経営比較分析表\"/>
    </mc:Choice>
  </mc:AlternateContent>
  <xr:revisionPtr revIDLastSave="0" documentId="13_ncr:1_{6BD391FF-1052-4B95-9D0B-4A55CA260EE3}" xr6:coauthVersionLast="47" xr6:coauthVersionMax="47" xr10:uidLastSave="{00000000-0000-0000-0000-000000000000}"/>
  <workbookProtection workbookAlgorithmName="SHA-512" workbookHashValue="OhgaPW/p8Mdz0dqu+geU6pQZcOLCJAMMl7Kkl83Fz+Q5cLpclIjpKFmMVwN3LZgavL7jP3Gb64x8uhgwiZYGiQ==" workbookSaltValue="KfaZK8k5TVNjH7rHQff03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<sst xmlns="http://schemas.openxmlformats.org/spreadsheetml/2006/main" count="236" uniqueCount="122">
  <si>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</si>
  <si>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</si>
  <si>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</si>
  <si>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</si>
  <si>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</si>
  <si>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</si>
  <si>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</si>
  <si>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</si>
  <si>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</si>
  <si>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</si>
  <si>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</si>
  <si>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</si>
  <si>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</si>
  <si>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</si>
  <si>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</si>
  <si>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</si>
  <si>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</si>
  <si>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</si>
  <si>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</si>
  <si>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</si>
  <si>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</si>
  <si>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</si>
  <si>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</si>
  <si>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</si>
  <si>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</si>
  <si>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</si>
  <si>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</si>
  <si>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</si>
  <si>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</si>
  <si>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</si>
  <si>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</si>
  <si>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</si>
  <si>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</si>
  <si>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</si>
  <si>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</si>
  <si>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</si>
  <si>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</si>
  <si>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</si>
  <si>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</si>
  <si>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</si>
  <si>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</si>
  <si>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</si>
  <si>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</si>
  <si>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</si>
  <si>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</si>
  <si>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</si>
  <si>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</si>
  <si>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</si>
  <si>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</si>
  <si>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</si>
  <si>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</si>
  <si>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</si>
  <si>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</si>
  <si>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</si>
  <si>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</si>
  <si>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</si>
  <si>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</si>
  <si>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</si>
  <si>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</si>
  <si>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</si>
  <si>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</si>
  <si>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</si>
  <si>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</si>
  <si>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</si>
  <si>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</si>
  <si>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</si>
  <si>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</si>
  <si>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</si>
  <si>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</si>
  <si>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</si>
  <si>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</si>
  <si>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</si>
  <si>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</si>
  <si>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</si>
  <si>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</si>
  <si>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</si>
  <si>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</si>
  <si>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</si>
  <si>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</si>
  <si>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</si>
  <si>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</si>
  <si>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</si>
  <si>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</si>
  <si>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</si>
  <si>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</si>
  <si>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</si>
  <si>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</si>
  <si>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</si>
  <si>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</si>
  <si>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</si>
  <si>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</si>
  <si>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</si>
  <si>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</si>
  <si>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</si>
  <si>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</si>
  <si>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</si>
  <si>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</si>
  <si>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</si>
  <si>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</si>
  <si>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</si>
  <si>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</si>
  <si>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</si>
  <si>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</si>
  <si>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</si>
  <si>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</si>
  <si>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</si>
  <si>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</si>
  <si>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</si>
  <si>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</si>
  <si>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</si>
  <si>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</si>
  <si>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</si>
  <si>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</si>
  <si>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</si>
  <si>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</si>
  <si>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</si>
  <si>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</si>
  <si>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</si>
  <si>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</si>
  <si>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平成2年度以降、昭和初期からある管路の改築・更新に計画的に取り組んだため、直近の③管渠改善率は0％である。現在は、今後必要となる処理施設の耐震化や改築、陥没対策のための調査を行いながら、長寿命化計画に沿って施設の改修を進めている。</t>
    <rPh sb="53" eb="55">
      <t>ゲンザイ</t>
    </rPh>
    <rPh sb="57" eb="59">
      <t>コンゴ</t>
    </rPh>
    <rPh sb="59" eb="61">
      <t>ヒツヨウ</t>
    </rPh>
    <phoneticPr fontId="4"/>
  </si>
  <si>
    <t>今年度は、公営企業法の適用に伴う打ち切り決算の影響により、料金収入及び総費用は共に減少したが、総費用の減少がより大きかったため、①収益的収支比率は上昇した。また、⑤経費回収率についても、打ち切り決算処理により汚水処理費が減少したため上昇した。
⑥汚水処理原価は、打ち切り決算処理により汚水処理費が大きく減少したため低下した。
④企業債残高対給水収益比率は類似団体よりも低く、過度な企業債依存はない。今年度は、主に、企業債残高の減少及び一般会計負担額の増加の影響により、比率が低下した。
⑦施設利用率は汚水処理水量が減少したことから前年度より低下した。⑧水洗化率は100%と良好である。
法適用化後も効率的な事業運営に取り組み、健全な経営状態を維持していく必要がある。</t>
    <rPh sb="29" eb="33">
      <t>リョウキンシュウニュウ</t>
    </rPh>
    <rPh sb="33" eb="34">
      <t>オヨ</t>
    </rPh>
    <rPh sb="35" eb="38">
      <t>ソウヒヨウ</t>
    </rPh>
    <rPh sb="39" eb="40">
      <t>トモ</t>
    </rPh>
    <rPh sb="41" eb="43">
      <t>ゲンショウ</t>
    </rPh>
    <rPh sb="47" eb="50">
      <t>ソウヒヨウ</t>
    </rPh>
    <rPh sb="51" eb="53">
      <t>ゲンショウ</t>
    </rPh>
    <rPh sb="56" eb="57">
      <t>オオ</t>
    </rPh>
    <rPh sb="93" eb="94">
      <t>ウ</t>
    </rPh>
    <rPh sb="104" eb="109">
      <t>オスイショリヒ</t>
    </rPh>
    <rPh sb="110" eb="112">
      <t>ゲンショウ</t>
    </rPh>
    <rPh sb="116" eb="118">
      <t>ジョウショウ</t>
    </rPh>
    <rPh sb="131" eb="132">
      <t>ウ</t>
    </rPh>
    <rPh sb="142" eb="147">
      <t>オスイショリヒ</t>
    </rPh>
    <rPh sb="148" eb="149">
      <t>オオ</t>
    </rPh>
    <rPh sb="151" eb="153">
      <t>ゲンショウ</t>
    </rPh>
    <rPh sb="157" eb="159">
      <t>テイカ</t>
    </rPh>
    <rPh sb="204" eb="205">
      <t>オモ</t>
    </rPh>
    <rPh sb="207" eb="210">
      <t>キギョウサイ</t>
    </rPh>
    <rPh sb="210" eb="212">
      <t>ザンダカ</t>
    </rPh>
    <rPh sb="213" eb="215">
      <t>ゲンショウ</t>
    </rPh>
    <rPh sb="215" eb="216">
      <t>オヨ</t>
    </rPh>
    <rPh sb="217" eb="224">
      <t>イッパンカイケイフタンガク</t>
    </rPh>
    <rPh sb="225" eb="227">
      <t>ゾウカ</t>
    </rPh>
    <rPh sb="228" eb="230">
      <t>エイキョウ</t>
    </rPh>
    <rPh sb="237" eb="239">
      <t>テイカ</t>
    </rPh>
    <rPh sb="258" eb="260">
      <t>ゲンショウ</t>
    </rPh>
    <rPh sb="271" eb="273">
      <t>テイカ</t>
    </rPh>
    <rPh sb="295" eb="299">
      <t>ホウテキヨウカ</t>
    </rPh>
    <rPh sb="299" eb="300">
      <t>ゴ</t>
    </rPh>
    <phoneticPr fontId="4"/>
  </si>
  <si>
    <t>高野町では公共下水道・特定環境保全公共下水道・農業集落排水・個別排水処理・生活排水処理と下水道事業を展開しており、下水道の普及啓蒙に努めている。この結果、類似団体平均を大きく上回る高い水洗化率を達成している。公共下水道は町中心部である高野山処理区の汚水処理を行っている。
今年度の経営指標は、令和5年度からの法適用化に伴う、打ち切り決算による影響を大きく受ける結果となった。将来的には人口減少による料金収入の減少が見込まれることから、料金改正の検討も見据えながら、維持管理費を最小限に抑え、収支及び年単位のバランスを重視し、健全な運営を行っていく必要がある。また、施設長寿命化に係る地方債の増加により、地方債償還の負担増が予測されることを鑑み、重要施設の長寿命化による更新費用の抑制と施設規模の適正化に取り組み、一層の経営効率化に努める必要がある。</t>
    <rPh sb="104" eb="109">
      <t>コウキョウゲスイドウ</t>
    </rPh>
    <rPh sb="110" eb="111">
      <t>マチ</t>
    </rPh>
    <rPh sb="111" eb="114">
      <t>チュウシンブ</t>
    </rPh>
    <rPh sb="117" eb="120">
      <t>コウヤサン</t>
    </rPh>
    <rPh sb="120" eb="123">
      <t>ショリク</t>
    </rPh>
    <rPh sb="124" eb="128">
      <t>オスイショリ</t>
    </rPh>
    <rPh sb="129" eb="130">
      <t>オコナ</t>
    </rPh>
    <rPh sb="136" eb="139">
      <t>コンネンド</t>
    </rPh>
    <rPh sb="140" eb="144">
      <t>ケイエイシヒョウ</t>
    </rPh>
    <rPh sb="146" eb="148">
      <t>レイワ</t>
    </rPh>
    <rPh sb="149" eb="151">
      <t>ネンド</t>
    </rPh>
    <rPh sb="154" eb="158">
      <t>ホウテキヨウカ</t>
    </rPh>
    <rPh sb="159" eb="160">
      <t>トモナ</t>
    </rPh>
    <rPh sb="162" eb="163">
      <t>ウ</t>
    </rPh>
    <rPh sb="164" eb="165">
      <t>キ</t>
    </rPh>
    <rPh sb="166" eb="168">
      <t>ケッサン</t>
    </rPh>
    <rPh sb="171" eb="173">
      <t>エイキョウ</t>
    </rPh>
    <rPh sb="174" eb="175">
      <t>オオ</t>
    </rPh>
    <rPh sb="217" eb="221">
      <t>リョウキンカイセイ</t>
    </rPh>
    <rPh sb="222" eb="224">
      <t>ケントウ</t>
    </rPh>
    <rPh sb="225" eb="227">
      <t>ミス</t>
    </rPh>
    <rPh sb="232" eb="237">
      <t>イジカンリヒ</t>
    </rPh>
    <rPh sb="238" eb="241">
      <t>サイショウゲン</t>
    </rPh>
    <rPh sb="242" eb="243">
      <t>オサ</t>
    </rPh>
    <rPh sb="245" eb="247">
      <t>シュウシ</t>
    </rPh>
    <rPh sb="247" eb="248">
      <t>オヨ</t>
    </rPh>
    <rPh sb="249" eb="252">
      <t>ネンタンイ</t>
    </rPh>
    <rPh sb="258" eb="260">
      <t>ジュウシ</t>
    </rPh>
    <rPh sb="262" eb="264">
      <t>ケンゼン</t>
    </rPh>
    <rPh sb="265" eb="267">
      <t>ウンエイ</t>
    </rPh>
    <rPh sb="268" eb="269">
      <t>オコナ</t>
    </rPh>
    <rPh sb="273" eb="2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</si>
</sst>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45-4AFA-9452-4FED520B9D8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C745-4AFA-9452-4FED520B9D8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69.73</c:v>
                </c:pt>
                <c:pt idx="1">
                  <c:v>71.38</c:v>
                </c:pt>
                <c:pt idx="2">
                  <c:v>59.33</c:v>
                </c:pt>
                <c:pt idx="3">
                  <c:v>63.35</c:v>
                </c:pt>
                <c:pt idx="4">
                  <c:v>61.15</c:v>
                </c:pt>
              </c:numCache>
            </c:numRef>
          </c:val>
          <c:extLst>
            <c:ext xmlns:c16="http://schemas.microsoft.com/office/drawing/2014/chart" uri="{C3380CC4-5D6E-409C-BE32-E72D297353CC}">
              <c16:uniqueId val="{00000000-31E5-4CBA-8105-ADE2C73FC30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31E5-4CBA-8105-ADE2C73FC30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D45-424F-8409-C1C04830612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6D45-424F-8409-C1C04830612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103.37</c:v>
                </c:pt>
                <c:pt idx="1">
                  <c:v>102.38</c:v>
                </c:pt>
                <c:pt idx="2">
                  <c:v>93.42</c:v>
                </c:pt>
                <c:pt idx="3">
                  <c:v>92.99</c:v>
                </c:pt>
                <c:pt idx="4">
                  <c:v>103.41</c:v>
                </c:pt>
              </c:numCache>
            </c:numRef>
          </c:val>
          <c:extLst>
            <c:ext xmlns:c16="http://schemas.microsoft.com/office/drawing/2014/chart" uri="{C3380CC4-5D6E-409C-BE32-E72D297353CC}">
              <c16:uniqueId val="{00000000-85FD-4D1F-BFE2-7A25B921AA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D-4D1F-BFE2-7A25B921AA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9D-4C7C-96E4-E5D85B91BF7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9D-4C7C-96E4-E5D85B91BF7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8A-4EF6-B8C7-66F11EF983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8A-4EF6-B8C7-66F11EF983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80-47B0-935E-89C7FC3AFC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80-47B0-935E-89C7FC3AFC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6D-4288-91CE-DBCF75E211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6D-4288-91CE-DBCF75E211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439.85</c:v>
                </c:pt>
                <c:pt idx="1">
                  <c:v>479.89</c:v>
                </c:pt>
                <c:pt idx="2">
                  <c:v>269.39</c:v>
                </c:pt>
                <c:pt idx="3">
                  <c:v>359.06</c:v>
                </c:pt>
                <c:pt idx="4">
                  <c:v>310.32</c:v>
                </c:pt>
              </c:numCache>
            </c:numRef>
          </c:val>
          <c:extLst>
            <c:ext xmlns:c16="http://schemas.microsoft.com/office/drawing/2014/chart" uri="{C3380CC4-5D6E-409C-BE32-E72D297353CC}">
              <c16:uniqueId val="{00000000-C7BB-4736-BC98-69D9CD4CA6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C7BB-4736-BC98-69D9CD4CA6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79.38</c:v>
                </c:pt>
                <c:pt idx="3">
                  <c:v>86.1</c:v>
                </c:pt>
                <c:pt idx="4">
                  <c:v>104.28</c:v>
                </c:pt>
              </c:numCache>
            </c:numRef>
          </c:val>
          <c:extLst>
            <c:ext xmlns:c16="http://schemas.microsoft.com/office/drawing/2014/chart" uri="{C3380CC4-5D6E-409C-BE32-E72D297353CC}">
              <c16:uniqueId val="{00000000-58CE-4E1C-8F8A-5F7F63A55B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58CE-4E1C-8F8A-5F7F63A55B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158.22</c:v>
                </c:pt>
                <c:pt idx="1">
                  <c:v>160.47</c:v>
                </c:pt>
                <c:pt idx="2">
                  <c:v>166.79</c:v>
                </c:pt>
                <c:pt idx="3">
                  <c:v>198.21</c:v>
                </c:pt>
                <c:pt idx="4">
                  <c:v>163.11000000000001</c:v>
                </c:pt>
              </c:numCache>
            </c:numRef>
          </c:val>
          <c:extLst>
            <c:ext xmlns:c16="http://schemas.microsoft.com/office/drawing/2014/chart" uri="{C3380CC4-5D6E-409C-BE32-E72D297353CC}">
              <c16:uniqueId val="{00000000-10D3-4D00-8DD2-C95935E46A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10D3-4D00-8DD2-C95935E46A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5"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高野町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2732</v>
      </c>
      <c r="AM8" s="42"/>
      <c r="AN8" s="42"/>
      <c r="AO8" s="42"/>
      <c r="AP8" s="42"/>
      <c r="AQ8" s="42"/>
      <c r="AR8" s="42"/>
      <c r="AS8" s="42"/>
      <c r="AT8" s="35">
        <f>データ!T6</f>
        <v>137.03</v>
      </c>
      <c r="AU8" s="35"/>
      <c r="AV8" s="35"/>
      <c r="AW8" s="35"/>
      <c r="AX8" s="35"/>
      <c r="AY8" s="35"/>
      <c r="AZ8" s="35"/>
      <c r="BA8" s="35"/>
      <c r="BB8" s="35">
        <f>データ!U6</f>
        <v>19.940000000000001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75.62</v>
      </c>
      <c r="Q10" s="35"/>
      <c r="R10" s="35"/>
      <c r="S10" s="35"/>
      <c r="T10" s="35"/>
      <c r="U10" s="35"/>
      <c r="V10" s="35"/>
      <c r="W10" s="35">
        <f>データ!Q6</f>
        <v>56.8</v>
      </c>
      <c r="X10" s="35"/>
      <c r="Y10" s="35"/>
      <c r="Z10" s="35"/>
      <c r="AA10" s="35"/>
      <c r="AB10" s="35"/>
      <c r="AC10" s="35"/>
      <c r="AD10" s="42">
        <f>データ!R6</f>
        <v>3000</v>
      </c>
      <c r="AE10" s="42"/>
      <c r="AF10" s="42"/>
      <c r="AG10" s="42"/>
      <c r="AH10" s="42"/>
      <c r="AI10" s="42"/>
      <c r="AJ10" s="42"/>
      <c r="AK10" s="2"/>
      <c r="AL10" s="42">
        <f>データ!V6</f>
        <v>2047</v>
      </c>
      <c r="AM10" s="42"/>
      <c r="AN10" s="42"/>
      <c r="AO10" s="42"/>
      <c r="AP10" s="42"/>
      <c r="AQ10" s="42"/>
      <c r="AR10" s="42"/>
      <c r="AS10" s="42"/>
      <c r="AT10" s="35">
        <f>データ!W6</f>
        <v>1.43</v>
      </c>
      <c r="AU10" s="35"/>
      <c r="AV10" s="35"/>
      <c r="AW10" s="35"/>
      <c r="AX10" s="35"/>
      <c r="AY10" s="35"/>
      <c r="AZ10" s="35"/>
      <c r="BA10" s="35"/>
      <c r="BB10" s="35">
        <f>データ!X6</f>
        <v>1431.47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45</v>
      </c>
      <c r="O86" s="12" t="str">
        <f>データ!EO6</f>
        <v>【0.23】</v>
      </c>
    </row>
  </sheetData>
  <sheetProtection algorithmName="SHA-512" hashValue="1u2cgZyZEO5y1ypbrUJgLpUoT/8or0Vs9v+n7q0OknWSRROU04gqF3yrBoMNhzZB/GRaWBLIjQ5c0dO2IntO/A==" saltValue="+TtDe6No1Ukd2Nzc8SwTY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303445</v>
      </c>
      <c r="D6" s="19">
        <f t="shared" si="3"/>
        <v>47</v>
      </c>
      <c r="E6" s="19">
        <f t="shared" si="3"/>
        <v>17</v>
      </c>
      <c r="F6" s="19">
        <f t="shared" si="3"/>
        <v>1</v>
      </c>
      <c r="G6" s="19">
        <f t="shared" si="3"/>
        <v>0</v>
      </c>
      <c r="H6" s="19" t="str">
        <f t="shared" si="3"/>
        <v>和歌山県　高野町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75.62</v>
      </c>
      <c r="Q6" s="20">
        <f t="shared" si="3"/>
        <v>56.8</v>
      </c>
      <c r="R6" s="20">
        <f t="shared" si="3"/>
        <v>3000</v>
      </c>
      <c r="S6" s="20">
        <f t="shared" si="3"/>
        <v>2732</v>
      </c>
      <c r="T6" s="20">
        <f t="shared" si="3"/>
        <v>137.03</v>
      </c>
      <c r="U6" s="20">
        <f t="shared" si="3"/>
        <v>19.940000000000001</v>
      </c>
      <c r="V6" s="20">
        <f t="shared" si="3"/>
        <v>2047</v>
      </c>
      <c r="W6" s="20">
        <f t="shared" si="3"/>
        <v>1.43</v>
      </c>
      <c r="X6" s="20">
        <f t="shared" si="3"/>
        <v>1431.47</v>
      </c>
      <c r="Y6" s="21">
        <f>IF(Y7="",NA(),Y7)</f>
        <v>103.37</v>
      </c>
      <c r="Z6" s="21">
        <f t="shared" ref="Z6:AH6" si="4">IF(Z7="",NA(),Z7)</f>
        <v>102.38</v>
      </c>
      <c r="AA6" s="21">
        <f t="shared" si="4"/>
        <v>93.42</v>
      </c>
      <c r="AB6" s="21">
        <f t="shared" si="4"/>
        <v>92.99</v>
      </c>
      <c r="AC6" s="21">
        <f t="shared" si="4"/>
        <v>103.41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439.85</v>
      </c>
      <c r="BG6" s="21">
        <f t="shared" ref="BG6:BO6" si="7">IF(BG7="",NA(),BG7)</f>
        <v>479.89</v>
      </c>
      <c r="BH6" s="21">
        <f t="shared" si="7"/>
        <v>269.39</v>
      </c>
      <c r="BI6" s="21">
        <f t="shared" si="7"/>
        <v>359.06</v>
      </c>
      <c r="BJ6" s="21">
        <f t="shared" si="7"/>
        <v>310.32</v>
      </c>
      <c r="BK6" s="21">
        <f t="shared" si="7"/>
        <v>692.13</v>
      </c>
      <c r="BL6" s="21">
        <f t="shared" si="7"/>
        <v>807.75</v>
      </c>
      <c r="BM6" s="21">
        <f t="shared" si="7"/>
        <v>812.92</v>
      </c>
      <c r="BN6" s="21">
        <f t="shared" si="7"/>
        <v>765.48</v>
      </c>
      <c r="BO6" s="21">
        <f t="shared" si="7"/>
        <v>742.08</v>
      </c>
      <c r="BP6" s="20" t="str">
        <f>IF(BP7="","",IF(BP7="-","【-】","【"&amp;SUBSTITUTE(TEXT(BP7,"#,##0.00"),"-","△")&amp;"】"))</f>
        <v>【652.82】</v>
      </c>
      <c r="BQ6" s="21">
        <f>IF(BQ7="",NA(),BQ7)</f>
        <v>100</v>
      </c>
      <c r="BR6" s="21">
        <f t="shared" ref="BR6:BZ6" si="8">IF(BR7="",NA(),BR7)</f>
        <v>100</v>
      </c>
      <c r="BS6" s="21">
        <f t="shared" si="8"/>
        <v>79.38</v>
      </c>
      <c r="BT6" s="21">
        <f t="shared" si="8"/>
        <v>86.1</v>
      </c>
      <c r="BU6" s="21">
        <f t="shared" si="8"/>
        <v>104.28</v>
      </c>
      <c r="BV6" s="21">
        <f t="shared" si="8"/>
        <v>88.98</v>
      </c>
      <c r="BW6" s="21">
        <f t="shared" si="8"/>
        <v>86.94</v>
      </c>
      <c r="BX6" s="21">
        <f t="shared" si="8"/>
        <v>85.4</v>
      </c>
      <c r="BY6" s="21">
        <f t="shared" si="8"/>
        <v>87.8</v>
      </c>
      <c r="BZ6" s="21">
        <f t="shared" si="8"/>
        <v>86.51</v>
      </c>
      <c r="CA6" s="20" t="str">
        <f>IF(CA7="","",IF(CA7="-","【-】","【"&amp;SUBSTITUTE(TEXT(CA7,"#,##0.00"),"-","△")&amp;"】"))</f>
        <v>【97.61】</v>
      </c>
      <c r="CB6" s="21">
        <f>IF(CB7="",NA(),CB7)</f>
        <v>158.22</v>
      </c>
      <c r="CC6" s="21">
        <f t="shared" ref="CC6:CK6" si="9">IF(CC7="",NA(),CC7)</f>
        <v>160.47</v>
      </c>
      <c r="CD6" s="21">
        <f t="shared" si="9"/>
        <v>166.79</v>
      </c>
      <c r="CE6" s="21">
        <f t="shared" si="9"/>
        <v>198.21</v>
      </c>
      <c r="CF6" s="21">
        <f t="shared" si="9"/>
        <v>163.11000000000001</v>
      </c>
      <c r="CG6" s="21">
        <f t="shared" si="9"/>
        <v>175.05</v>
      </c>
      <c r="CH6" s="21">
        <f t="shared" si="9"/>
        <v>179.63</v>
      </c>
      <c r="CI6" s="21">
        <f t="shared" si="9"/>
        <v>188.57</v>
      </c>
      <c r="CJ6" s="21">
        <f t="shared" si="9"/>
        <v>187.69</v>
      </c>
      <c r="CK6" s="21">
        <f t="shared" si="9"/>
        <v>188.24</v>
      </c>
      <c r="CL6" s="20" t="str">
        <f>IF(CL7="","",IF(CL7="-","【-】","【"&amp;SUBSTITUTE(TEXT(CL7,"#,##0.00"),"-","△")&amp;"】"))</f>
        <v>【138.29】</v>
      </c>
      <c r="CM6" s="21">
        <f>IF(CM7="",NA(),CM7)</f>
        <v>69.73</v>
      </c>
      <c r="CN6" s="21">
        <f t="shared" ref="CN6:CV6" si="10">IF(CN7="",NA(),CN7)</f>
        <v>71.38</v>
      </c>
      <c r="CO6" s="21">
        <f t="shared" si="10"/>
        <v>59.33</v>
      </c>
      <c r="CP6" s="21">
        <f t="shared" si="10"/>
        <v>63.35</v>
      </c>
      <c r="CQ6" s="21">
        <f t="shared" si="10"/>
        <v>61.15</v>
      </c>
      <c r="CR6" s="21">
        <f t="shared" si="10"/>
        <v>57.54</v>
      </c>
      <c r="CS6" s="21">
        <f t="shared" si="10"/>
        <v>55.55</v>
      </c>
      <c r="CT6" s="21">
        <f t="shared" si="10"/>
        <v>55.84</v>
      </c>
      <c r="CU6" s="21">
        <f t="shared" si="10"/>
        <v>55.78</v>
      </c>
      <c r="CV6" s="21">
        <f t="shared" si="10"/>
        <v>54.86</v>
      </c>
      <c r="CW6" s="20" t="str">
        <f>IF(CW7="","",IF(CW7="-","【-】","【"&amp;SUBSTITUTE(TEXT(CW7,"#,##0.00"),"-","△")&amp;"】"))</f>
        <v>【59.10】</v>
      </c>
      <c r="CX6" s="21">
        <f>IF(CX7="",NA(),CX7)</f>
        <v>100</v>
      </c>
      <c r="CY6" s="21">
        <f t="shared" ref="CY6:DG6" si="11">IF(CY7="",NA(),CY7)</f>
        <v>100</v>
      </c>
      <c r="CZ6" s="21">
        <f t="shared" si="11"/>
        <v>100</v>
      </c>
      <c r="DA6" s="21">
        <f t="shared" si="11"/>
        <v>100</v>
      </c>
      <c r="DB6" s="21">
        <f t="shared" si="11"/>
        <v>100</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15">
      <c r="A7" s="14"/>
      <c r="B7" s="23">
        <v>2022</v>
      </c>
      <c r="C7" s="23">
        <v>303445</v>
      </c>
      <c r="D7" s="23">
        <v>47</v>
      </c>
      <c r="E7" s="23">
        <v>17</v>
      </c>
      <c r="F7" s="23">
        <v>1</v>
      </c>
      <c r="G7" s="23">
        <v>0</v>
      </c>
      <c r="H7" s="23" t="s">
        <v>99</v>
      </c>
      <c r="I7" s="23" t="s">
        <v>100</v>
      </c>
      <c r="J7" s="23" t="s">
        <v>101</v>
      </c>
      <c r="K7" s="23" t="s">
        <v>102</v>
      </c>
      <c r="L7" s="23" t="s">
        <v>103</v>
      </c>
      <c r="M7" s="23" t="s">
        <v>104</v>
      </c>
      <c r="N7" s="24" t="s">
        <v>105</v>
      </c>
      <c r="O7" s="24" t="s">
        <v>106</v>
      </c>
      <c r="P7" s="24">
        <v>75.62</v>
      </c>
      <c r="Q7" s="24">
        <v>56.8</v>
      </c>
      <c r="R7" s="24">
        <v>3000</v>
      </c>
      <c r="S7" s="24">
        <v>2732</v>
      </c>
      <c r="T7" s="24">
        <v>137.03</v>
      </c>
      <c r="U7" s="24">
        <v>19.940000000000001</v>
      </c>
      <c r="V7" s="24">
        <v>2047</v>
      </c>
      <c r="W7" s="24">
        <v>1.43</v>
      </c>
      <c r="X7" s="24">
        <v>1431.47</v>
      </c>
      <c r="Y7" s="24">
        <v>103.37</v>
      </c>
      <c r="Z7" s="24">
        <v>102.38</v>
      </c>
      <c r="AA7" s="24">
        <v>93.42</v>
      </c>
      <c r="AB7" s="24">
        <v>92.99</v>
      </c>
      <c r="AC7" s="24">
        <v>103.41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439.85</v>
      </c>
      <c r="BG7" s="24">
        <v>479.89</v>
      </c>
      <c r="BH7" s="24">
        <v>269.39</v>
      </c>
      <c r="BI7" s="24">
        <v>359.06</v>
      </c>
      <c r="BJ7" s="24">
        <v>310.32</v>
      </c>
      <c r="BK7" s="24">
        <v>692.13</v>
      </c>
      <c r="BL7" s="24">
        <v>807.75</v>
      </c>
      <c r="BM7" s="24">
        <v>812.92</v>
      </c>
      <c r="BN7" s="24">
        <v>765.48</v>
      </c>
      <c r="BO7" s="24">
        <v>742.08</v>
      </c>
      <c r="BP7" s="24">
        <v>652.82000000000005</v>
      </c>
      <c r="BQ7" s="24">
        <v>100</v>
      </c>
      <c r="BR7" s="24">
        <v>100</v>
      </c>
      <c r="BS7" s="24">
        <v>79.38</v>
      </c>
      <c r="BT7" s="24">
        <v>86.1</v>
      </c>
      <c r="BU7" s="24">
        <v>104.28</v>
      </c>
      <c r="BV7" s="24">
        <v>88.98</v>
      </c>
      <c r="BW7" s="24">
        <v>86.94</v>
      </c>
      <c r="BX7" s="24">
        <v>85.4</v>
      </c>
      <c r="BY7" s="24">
        <v>87.8</v>
      </c>
      <c r="BZ7" s="24">
        <v>86.51</v>
      </c>
      <c r="CA7" s="24">
        <v>97.61</v>
      </c>
      <c r="CB7" s="24">
        <v>158.22</v>
      </c>
      <c r="CC7" s="24">
        <v>160.47</v>
      </c>
      <c r="CD7" s="24">
        <v>166.79</v>
      </c>
      <c r="CE7" s="24">
        <v>198.21</v>
      </c>
      <c r="CF7" s="24">
        <v>163.11000000000001</v>
      </c>
      <c r="CG7" s="24">
        <v>175.05</v>
      </c>
      <c r="CH7" s="24">
        <v>179.63</v>
      </c>
      <c r="CI7" s="24">
        <v>188.57</v>
      </c>
      <c r="CJ7" s="24">
        <v>187.69</v>
      </c>
      <c r="CK7" s="24">
        <v>188.24</v>
      </c>
      <c r="CL7" s="24">
        <v>138.29</v>
      </c>
      <c r="CM7" s="24">
        <v>69.73</v>
      </c>
      <c r="CN7" s="24">
        <v>71.38</v>
      </c>
      <c r="CO7" s="24">
        <v>59.33</v>
      </c>
      <c r="CP7" s="24">
        <v>63.35</v>
      </c>
      <c r="CQ7" s="24">
        <v>61.15</v>
      </c>
      <c r="CR7" s="24">
        <v>57.54</v>
      </c>
      <c r="CS7" s="24">
        <v>55.55</v>
      </c>
      <c r="CT7" s="24">
        <v>55.84</v>
      </c>
      <c r="CU7" s="24">
        <v>55.78</v>
      </c>
      <c r="CV7" s="24">
        <v>54.86</v>
      </c>
      <c r="CW7" s="24">
        <v>59.1</v>
      </c>
      <c r="CX7" s="24">
        <v>100</v>
      </c>
      <c r="CY7" s="24">
        <v>100</v>
      </c>
      <c r="CZ7" s="24">
        <v>100</v>
      </c>
      <c r="DA7" s="24">
        <v>100</v>
      </c>
      <c r="DB7" s="24">
        <v>100</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v>
      </c>
      <c r="EL7" s="24">
        <v>0.09</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生活環境課端末</cp:lastModifiedBy>
  <cp:lastPrinted>2024-01-29T09:23:25Z</cp:lastPrinted>
  <dcterms:created xsi:type="dcterms:W3CDTF">2023-12-12T02:47:42Z</dcterms:created>
  <dcterms:modified xsi:type="dcterms:W3CDTF">2024-01-29T09:23:30Z</dcterms:modified>
  <cp:category/>
</cp:coreProperties>
</file>