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24.53\Share\public2\Koeikigyo-A\10.ぎょうせい\コ.高野町(上水道→名称：高野町簡易水道事業）\01.アドバイザリ\R05年度\60.経営比較分析表\"/>
    </mc:Choice>
  </mc:AlternateContent>
  <xr:revisionPtr revIDLastSave="0" documentId="13_ncr:1_{7239CFBC-AB59-482F-87A5-642E3F57EB3C}" xr6:coauthVersionLast="47" xr6:coauthVersionMax="47" xr10:uidLastSave="{00000000-0000-0000-0000-000000000000}"/>
  <workbookProtection workbookAlgorithmName="SHA-512" workbookHashValue="hNxwpNpU886+3wQXQN9RDyX39Ff6I3ThdUvIPvfsNI1t67ApE4ATMCwK3mDCJx0btZ0r1y8u5Oxb1nYpcQ89lQ==" workbookSaltValue="GTwGQGF//4zO4/xRL6RrHw==" workbookSpinCount="100000" lockStructure="1"/>
  <bookViews>
    <workbookView xWindow="28692" yWindow="-108" windowWidth="29016" windowHeight="15816"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H85" i="4"/>
  <c r="G85" i="4"/>
  <c r="F85" i="4"/>
  <c r="BB10" i="4"/>
  <c r="AT10" i="4"/>
  <c r="AL10" i="4"/>
  <c r="P10" i="4"/>
  <c r="BB8" i="4"/>
  <c r="AD8" i="4"/>
  <c r="W8" i="4"/>
  <c r="B8" i="4"/>
  <c r="B6" i="4"/>
</calcChain>
</file>

<file path=xl/sharedStrings.xml><?xml version="1.0" encoding="utf-8"?>
<sst xmlns="http://schemas.openxmlformats.org/spreadsheetml/2006/main" count="316" uniqueCount="113">
  <si>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</si>
  <si>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</si>
  <si>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</si>
  <si>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</si>
  <si>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</si>
  <si>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</si>
  <si>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</si>
  <si>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</si>
  <si>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</si>
  <si>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</si>
  <si>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</si>
  <si>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</si>
  <si>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</si>
  <si>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</si>
  <si>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</si>
  <si>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</si>
  <si>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</si>
  <si>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</si>
  <si>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</si>
  <si>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</si>
  <si>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</si>
  <si>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</si>
  <si>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</si>
  <si>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</si>
  <si>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</si>
  <si>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</si>
  <si>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</si>
  <si>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</si>
  <si>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</si>
  <si>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</si>
  <si>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</si>
  <si>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</si>
  <si>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</si>
  <si>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</si>
  <si>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</si>
  <si>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</si>
  <si>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</si>
  <si>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</si>
  <si>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</si>
  <si>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</si>
  <si>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</si>
  <si>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</si>
  <si>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</si>
  <si>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</si>
  <si>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</si>
  <si>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</si>
  <si>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</si>
  <si>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</si>
  <si>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</si>
  <si>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</si>
  <si>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</si>
  <si>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</si>
  <si>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</si>
  <si>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</si>
  <si>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</si>
  <si>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</si>
  <si>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</si>
  <si>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</si>
  <si>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</si>
  <si>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</si>
  <si>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</si>
  <si>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</si>
  <si>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</si>
  <si>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</si>
  <si>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</si>
  <si>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</si>
  <si>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</si>
  <si>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</si>
  <si>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</si>
  <si>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</si>
  <si>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</si>
  <si>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</si>
  <si>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</si>
  <si>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</si>
  <si>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</si>
  <si>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</si>
  <si>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</si>
  <si>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</si>
  <si>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</si>
  <si>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</si>
  <si>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</si>
  <si>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</si>
  <si>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</si>
  <si>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</si>
  <si>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</si>
  <si>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</si>
  <si>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</si>
  <si>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</si>
  <si>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</si>
  <si>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</si>
  <si>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</si>
  <si>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</si>
  <si>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</si>
  <si>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</si>
  <si>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</si>
  <si>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</si>
  <si>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</si>
  <si>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</si>
  <si>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</si>
  <si>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</si>
  <si>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</si>
  <si>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</si>
  <si>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</si>
  <si>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</si>
  <si>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</si>
  <si>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</si>
  <si>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</si>
  <si>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</si>
  <si>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</si>
  <si>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</si>
  <si>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①有形固定資産減価償却率及び②管路経年化率はともに類似団体平均を大きく上回る高い水準で推移している。昭和11年度の供用開始から80年以上が経過しており、多くの施設が更新の時期を迎えている。
一方、③管路更新率は対応が遅れており、耐用年数を超えて使用している老朽施設・老朽管の計画的更新・修繕が、安定した事業運営のために必要である。</t>
    <phoneticPr fontId="4"/>
  </si>
  <si>
    <t>①有形固定資産減価償却率及び②管路経年化率はともに類似団体平均を大きく上回る高い水準で推移している。昭和11年度の供用開始から80年以上が経過しており、多くの施設が更新の時期を迎えている。
一方、③管路更新率は類似団体平均より高いものの、その対応が遅れており、前年度と同じ比率にとどまっている。耐用年数を超えて使用している老朽施設・老朽管の計画的更新・修繕が、安定した事業運営のために必要である。</t>
    <rPh sb="105" eb="109">
      <t>ルイジダンタイ</t>
    </rPh>
    <rPh sb="109" eb="111">
      <t>ヘイキン</t>
    </rPh>
    <rPh sb="113" eb="114">
      <t>タカ</t>
    </rPh>
    <phoneticPr fontId="4"/>
  </si>
  <si>
    <t>今年度は、上水道事業から簡易水道事業へ変更認可を行ったため、前年度までの比率が記載されていない。
①経常収支比率については、前年度の108.59％から僅かに悪化した。これは、給水収益は増加したものの、物価高騰や電気料金の値上げの影響により営業費用が増加したためである。
③流動比率は400％を超える水準であり、短期的な支払能力は高い。
④企業債残高対給水収益比率は、類似団体平均値を大きく下回っており、企業債への依存度は低い。
⑥給水原価は、昨年度から若干高くなった。これは、経常費用の増加が主な理由である。
⑤料金回収率は前年度から100%を超える比率となっている。これは令和2年度の給水収益の3か月の料金無償化政策がなくなり、給水収益が大きく改善したためである。
⑦施設利用率は、従前より類似団体平均を下回る水準で低い水準が続いている。施設規模の適正性を検討し、事業のさらなる効率化に努める必要がある。
⑧有収率は、類似団体平均とほぼ同じ水準である。老朽管路の更新を引き続き行っていく必要がある。</t>
    <rPh sb="0" eb="3">
      <t>コンネンド</t>
    </rPh>
    <rPh sb="5" eb="8">
      <t>ジョウスイドウ</t>
    </rPh>
    <rPh sb="8" eb="10">
      <t>ジギョウ</t>
    </rPh>
    <rPh sb="12" eb="14">
      <t>カンイ</t>
    </rPh>
    <rPh sb="14" eb="18">
      <t>スイドウジギョウ</t>
    </rPh>
    <rPh sb="19" eb="23">
      <t>ヘンコウニンカ</t>
    </rPh>
    <rPh sb="24" eb="25">
      <t>オコナ</t>
    </rPh>
    <rPh sb="30" eb="33">
      <t>ゼンネンド</t>
    </rPh>
    <rPh sb="36" eb="38">
      <t>ヒリツ</t>
    </rPh>
    <rPh sb="39" eb="41">
      <t>キサイ</t>
    </rPh>
    <rPh sb="50" eb="56">
      <t>ケイジョウシュウシヒリツ</t>
    </rPh>
    <rPh sb="62" eb="65">
      <t>ゼンネンド</t>
    </rPh>
    <rPh sb="75" eb="76">
      <t>ワズ</t>
    </rPh>
    <rPh sb="78" eb="80">
      <t>アッカ</t>
    </rPh>
    <rPh sb="87" eb="89">
      <t>キュウスイ</t>
    </rPh>
    <rPh sb="89" eb="91">
      <t>シュウエキ</t>
    </rPh>
    <rPh sb="92" eb="94">
      <t>ゾウカ</t>
    </rPh>
    <rPh sb="100" eb="104">
      <t>ブッカコウトウ</t>
    </rPh>
    <rPh sb="105" eb="109">
      <t>デンキリョウキン</t>
    </rPh>
    <rPh sb="110" eb="112">
      <t>ネア</t>
    </rPh>
    <rPh sb="114" eb="116">
      <t>エイキョウ</t>
    </rPh>
    <rPh sb="119" eb="123">
      <t>エイギョウヒヨウ</t>
    </rPh>
    <rPh sb="124" eb="126">
      <t>ゾウカ</t>
    </rPh>
    <rPh sb="136" eb="140">
      <t>リュウドウヒリツ</t>
    </rPh>
    <rPh sb="146" eb="147">
      <t>コ</t>
    </rPh>
    <rPh sb="149" eb="151">
      <t>スイジュン</t>
    </rPh>
    <rPh sb="155" eb="158">
      <t>タンキテキ</t>
    </rPh>
    <rPh sb="159" eb="163">
      <t>シハライノウリョク</t>
    </rPh>
    <rPh sb="164" eb="165">
      <t>タカ</t>
    </rPh>
    <rPh sb="169" eb="172">
      <t>キギョウサイ</t>
    </rPh>
    <rPh sb="172" eb="174">
      <t>ザンダカ</t>
    </rPh>
    <rPh sb="174" eb="175">
      <t>タイ</t>
    </rPh>
    <rPh sb="175" eb="179">
      <t>キュウスイシュウエキ</t>
    </rPh>
    <rPh sb="179" eb="181">
      <t>ヒリツ</t>
    </rPh>
    <rPh sb="226" eb="228">
      <t>ジャッカン</t>
    </rPh>
    <rPh sb="228" eb="229">
      <t>タカ</t>
    </rPh>
    <rPh sb="243" eb="245">
      <t>ゾウカ</t>
    </rPh>
    <rPh sb="246" eb="247">
      <t>オモ</t>
    </rPh>
    <rPh sb="248" eb="250">
      <t>リユウ</t>
    </rPh>
    <rPh sb="262" eb="265">
      <t>ゼンネンド</t>
    </rPh>
    <rPh sb="287" eb="289">
      <t>レイワ</t>
    </rPh>
    <rPh sb="290" eb="292">
      <t>ネンド</t>
    </rPh>
    <rPh sb="342" eb="344">
      <t>ジュウゼン</t>
    </rPh>
    <rPh sb="419" eb="420">
      <t>オナ</t>
    </rPh>
    <rPh sb="421" eb="423">
      <t>スイジュン</t>
    </rPh>
    <rPh sb="435" eb="436">
      <t>ヒ</t>
    </rPh>
    <rPh sb="437" eb="438">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</si>
</sst>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0.56999999999999995</c:v>
                </c:pt>
              </c:numCache>
            </c:numRef>
          </c:val>
          <c:extLst>
            <c:ext xmlns:c16="http://schemas.microsoft.com/office/drawing/2014/chart" uri="{C3380CC4-5D6E-409C-BE32-E72D297353CC}">
              <c16:uniqueId val="{00000000-B25E-42AE-879B-02AE3868104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B25E-42AE-879B-02AE3868104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0</c:v>
                </c:pt>
                <c:pt idx="4">
                  <c:v>27.17</c:v>
                </c:pt>
              </c:numCache>
            </c:numRef>
          </c:val>
          <c:extLst>
            <c:ext xmlns:c16="http://schemas.microsoft.com/office/drawing/2014/chart" uri="{C3380CC4-5D6E-409C-BE32-E72D297353CC}">
              <c16:uniqueId val="{00000000-2B85-4BB6-90F1-86646605253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50.07</c:v>
                </c:pt>
              </c:numCache>
            </c:numRef>
          </c:val>
          <c:smooth val="0"/>
          <c:extLst>
            <c:ext xmlns:c16="http://schemas.microsoft.com/office/drawing/2014/chart" uri="{C3380CC4-5D6E-409C-BE32-E72D297353CC}">
              <c16:uniqueId val="{00000001-2B85-4BB6-90F1-86646605253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0</c:v>
                </c:pt>
                <c:pt idx="4">
                  <c:v>76.040000000000006</c:v>
                </c:pt>
              </c:numCache>
            </c:numRef>
          </c:val>
          <c:extLst>
            <c:ext xmlns:c16="http://schemas.microsoft.com/office/drawing/2014/chart" uri="{C3380CC4-5D6E-409C-BE32-E72D297353CC}">
              <c16:uniqueId val="{00000000-8C29-405C-A1BB-7AF53429F7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75.7</c:v>
                </c:pt>
              </c:numCache>
            </c:numRef>
          </c:val>
          <c:smooth val="0"/>
          <c:extLst>
            <c:ext xmlns:c16="http://schemas.microsoft.com/office/drawing/2014/chart" uri="{C3380CC4-5D6E-409C-BE32-E72D297353CC}">
              <c16:uniqueId val="{00000001-8C29-405C-A1BB-7AF53429F7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0</c:v>
                </c:pt>
                <c:pt idx="4">
                  <c:v>102.68</c:v>
                </c:pt>
              </c:numCache>
            </c:numRef>
          </c:val>
          <c:extLst>
            <c:ext xmlns:c16="http://schemas.microsoft.com/office/drawing/2014/chart" uri="{C3380CC4-5D6E-409C-BE32-E72D297353CC}">
              <c16:uniqueId val="{00000000-2DC3-4A2B-8AA5-6E3533FC27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105.52</c:v>
                </c:pt>
              </c:numCache>
            </c:numRef>
          </c:val>
          <c:smooth val="0"/>
          <c:extLst>
            <c:ext xmlns:c16="http://schemas.microsoft.com/office/drawing/2014/chart" uri="{C3380CC4-5D6E-409C-BE32-E72D297353CC}">
              <c16:uniqueId val="{00000001-2DC3-4A2B-8AA5-6E3533FC27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0</c:v>
                </c:pt>
                <c:pt idx="4">
                  <c:v>71.61</c:v>
                </c:pt>
              </c:numCache>
            </c:numRef>
          </c:val>
          <c:extLst>
            <c:ext xmlns:c16="http://schemas.microsoft.com/office/drawing/2014/chart" uri="{C3380CC4-5D6E-409C-BE32-E72D297353CC}">
              <c16:uniqueId val="{00000000-346A-4873-9001-AC3674A606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42.98</c:v>
                </c:pt>
              </c:numCache>
            </c:numRef>
          </c:val>
          <c:smooth val="0"/>
          <c:extLst>
            <c:ext xmlns:c16="http://schemas.microsoft.com/office/drawing/2014/chart" uri="{C3380CC4-5D6E-409C-BE32-E72D297353CC}">
              <c16:uniqueId val="{00000001-346A-4873-9001-AC3674A606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87.21</c:v>
                </c:pt>
              </c:numCache>
            </c:numRef>
          </c:val>
          <c:extLst>
            <c:ext xmlns:c16="http://schemas.microsoft.com/office/drawing/2014/chart" uri="{C3380CC4-5D6E-409C-BE32-E72D297353CC}">
              <c16:uniqueId val="{00000000-6B9B-4A3F-977D-B8120B7119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23.24</c:v>
                </c:pt>
              </c:numCache>
            </c:numRef>
          </c:val>
          <c:smooth val="0"/>
          <c:extLst>
            <c:ext xmlns:c16="http://schemas.microsoft.com/office/drawing/2014/chart" uri="{C3380CC4-5D6E-409C-BE32-E72D297353CC}">
              <c16:uniqueId val="{00000001-6B9B-4A3F-977D-B8120B7119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1BB-4311-91DF-C6A9298248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30.01</c:v>
                </c:pt>
              </c:numCache>
            </c:numRef>
          </c:val>
          <c:smooth val="0"/>
          <c:extLst>
            <c:ext xmlns:c16="http://schemas.microsoft.com/office/drawing/2014/chart" uri="{C3380CC4-5D6E-409C-BE32-E72D297353CC}">
              <c16:uniqueId val="{00000001-71BB-4311-91DF-C6A9298248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0</c:v>
                </c:pt>
                <c:pt idx="4">
                  <c:v>485.11</c:v>
                </c:pt>
              </c:numCache>
            </c:numRef>
          </c:val>
          <c:extLst>
            <c:ext xmlns:c16="http://schemas.microsoft.com/office/drawing/2014/chart" uri="{C3380CC4-5D6E-409C-BE32-E72D297353CC}">
              <c16:uniqueId val="{00000000-7975-4249-89C8-8D77076803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249.43</c:v>
                </c:pt>
              </c:numCache>
            </c:numRef>
          </c:val>
          <c:smooth val="0"/>
          <c:extLst>
            <c:ext xmlns:c16="http://schemas.microsoft.com/office/drawing/2014/chart" uri="{C3380CC4-5D6E-409C-BE32-E72D297353CC}">
              <c16:uniqueId val="{00000001-7975-4249-89C8-8D77076803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223.65</c:v>
                </c:pt>
              </c:numCache>
            </c:numRef>
          </c:val>
          <c:extLst>
            <c:ext xmlns:c16="http://schemas.microsoft.com/office/drawing/2014/chart" uri="{C3380CC4-5D6E-409C-BE32-E72D297353CC}">
              <c16:uniqueId val="{00000000-6BBC-4A84-B337-E42DB52631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922.05</c:v>
                </c:pt>
              </c:numCache>
            </c:numRef>
          </c:val>
          <c:smooth val="0"/>
          <c:extLst>
            <c:ext xmlns:c16="http://schemas.microsoft.com/office/drawing/2014/chart" uri="{C3380CC4-5D6E-409C-BE32-E72D297353CC}">
              <c16:uniqueId val="{00000001-6BBC-4A84-B337-E42DB52631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0</c:v>
                </c:pt>
                <c:pt idx="4">
                  <c:v>101.67</c:v>
                </c:pt>
              </c:numCache>
            </c:numRef>
          </c:val>
          <c:extLst>
            <c:ext xmlns:c16="http://schemas.microsoft.com/office/drawing/2014/chart" uri="{C3380CC4-5D6E-409C-BE32-E72D297353CC}">
              <c16:uniqueId val="{00000000-8BC1-4301-942A-79CAE40D7E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64.39</c:v>
                </c:pt>
              </c:numCache>
            </c:numRef>
          </c:val>
          <c:smooth val="0"/>
          <c:extLst>
            <c:ext xmlns:c16="http://schemas.microsoft.com/office/drawing/2014/chart" uri="{C3380CC4-5D6E-409C-BE32-E72D297353CC}">
              <c16:uniqueId val="{00000001-8BC1-4301-942A-79CAE40D7E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0</c:v>
                </c:pt>
                <c:pt idx="4">
                  <c:v>255.75</c:v>
                </c:pt>
              </c:numCache>
            </c:numRef>
          </c:val>
          <c:extLst>
            <c:ext xmlns:c16="http://schemas.microsoft.com/office/drawing/2014/chart" uri="{C3380CC4-5D6E-409C-BE32-E72D297353CC}">
              <c16:uniqueId val="{00000000-7A17-4766-BDC9-DB44AF0D0D7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258.89999999999998</c:v>
                </c:pt>
              </c:numCache>
            </c:numRef>
          </c:val>
          <c:smooth val="0"/>
          <c:extLst>
            <c:ext xmlns:c16="http://schemas.microsoft.com/office/drawing/2014/chart" uri="{C3380CC4-5D6E-409C-BE32-E72D297353CC}">
              <c16:uniqueId val="{00000001-7A17-4766-BDC9-DB44AF0D0D7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7" zoomScale="80" zoomScaleNormal="80" workbookViewId="0">
      <selection activeCell="CA29" sqref="CA2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和歌山県　高野町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2732</v>
      </c>
      <c r="AM8" s="45"/>
      <c r="AN8" s="45"/>
      <c r="AO8" s="45"/>
      <c r="AP8" s="45"/>
      <c r="AQ8" s="45"/>
      <c r="AR8" s="45"/>
      <c r="AS8" s="45"/>
      <c r="AT8" s="46">
        <f>データ!$S$6</f>
        <v>137.03</v>
      </c>
      <c r="AU8" s="47"/>
      <c r="AV8" s="47"/>
      <c r="AW8" s="47"/>
      <c r="AX8" s="47"/>
      <c r="AY8" s="47"/>
      <c r="AZ8" s="47"/>
      <c r="BA8" s="47"/>
      <c r="BB8" s="48">
        <f>データ!$T$6</f>
        <v>19.940000000000001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76.650000000000006</v>
      </c>
      <c r="J10" s="47"/>
      <c r="K10" s="47"/>
      <c r="L10" s="47"/>
      <c r="M10" s="47"/>
      <c r="N10" s="47"/>
      <c r="O10" s="81"/>
      <c r="P10" s="48">
        <f>データ!$P$6</f>
        <v>75.47</v>
      </c>
      <c r="Q10" s="48"/>
      <c r="R10" s="48"/>
      <c r="S10" s="48"/>
      <c r="T10" s="48"/>
      <c r="U10" s="48"/>
      <c r="V10" s="48"/>
      <c r="W10" s="45">
        <f>データ!$Q$6</f>
        <v>4050</v>
      </c>
      <c r="X10" s="45"/>
      <c r="Y10" s="45"/>
      <c r="Z10" s="45"/>
      <c r="AA10" s="45"/>
      <c r="AB10" s="45"/>
      <c r="AC10" s="45"/>
      <c r="AD10" s="2"/>
      <c r="AE10" s="2"/>
      <c r="AF10" s="2"/>
      <c r="AG10" s="2"/>
      <c r="AH10" s="2"/>
      <c r="AI10" s="2"/>
      <c r="AJ10" s="2"/>
      <c r="AK10" s="2"/>
      <c r="AL10" s="45">
        <f>データ!$U$6</f>
        <v>2043</v>
      </c>
      <c r="AM10" s="45"/>
      <c r="AN10" s="45"/>
      <c r="AO10" s="45"/>
      <c r="AP10" s="45"/>
      <c r="AQ10" s="45"/>
      <c r="AR10" s="45"/>
      <c r="AS10" s="45"/>
      <c r="AT10" s="46">
        <f>データ!$V$6</f>
        <v>1.7</v>
      </c>
      <c r="AU10" s="47"/>
      <c r="AV10" s="47"/>
      <c r="AW10" s="47"/>
      <c r="AX10" s="47"/>
      <c r="AY10" s="47"/>
      <c r="AZ10" s="47"/>
      <c r="BA10" s="47"/>
      <c r="BB10" s="48">
        <f>データ!$W$6</f>
        <v>1201.76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nxZ2FHyv6aTAKpD/axTWq/RF9ThZCJW0shLudCI0EWpG0hBN60op8xzUN3Ba/rGARhvth9aaCK723OcbDkeKew==" saltValue="/eT7Zz7lGwEkH4BgNa37y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303445</v>
      </c>
      <c r="D6" s="20">
        <f t="shared" si="3"/>
        <v>46</v>
      </c>
      <c r="E6" s="20">
        <f t="shared" si="3"/>
        <v>1</v>
      </c>
      <c r="F6" s="20">
        <f t="shared" si="3"/>
        <v>0</v>
      </c>
      <c r="G6" s="20">
        <f t="shared" si="3"/>
        <v>5</v>
      </c>
      <c r="H6" s="20" t="str">
        <f t="shared" si="3"/>
        <v>和歌山県　高野町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76.650000000000006</v>
      </c>
      <c r="P6" s="21">
        <f t="shared" si="3"/>
        <v>75.47</v>
      </c>
      <c r="Q6" s="21">
        <f t="shared" si="3"/>
        <v>4050</v>
      </c>
      <c r="R6" s="21">
        <f t="shared" si="3"/>
        <v>2732</v>
      </c>
      <c r="S6" s="21">
        <f t="shared" si="3"/>
        <v>137.03</v>
      </c>
      <c r="T6" s="21">
        <f t="shared" si="3"/>
        <v>19.940000000000001</v>
      </c>
      <c r="U6" s="21">
        <f t="shared" si="3"/>
        <v>2043</v>
      </c>
      <c r="V6" s="21">
        <f t="shared" si="3"/>
        <v>1.7</v>
      </c>
      <c r="W6" s="21">
        <f t="shared" si="3"/>
        <v>1201.76</v>
      </c>
      <c r="X6" s="22" t="str">
        <f>IF(X7="",NA(),X7)</f>
        <v>-</v>
      </c>
      <c r="Y6" s="22" t="str">
        <f t="shared" ref="Y6:AG6" si="4">IF(Y7="",NA(),Y7)</f>
        <v>-</v>
      </c>
      <c r="Z6" s="22" t="str">
        <f t="shared" si="4"/>
        <v>-</v>
      </c>
      <c r="AA6" s="22" t="str">
        <f t="shared" si="4"/>
        <v>-</v>
      </c>
      <c r="AB6" s="22">
        <f t="shared" si="4"/>
        <v>102.68</v>
      </c>
      <c r="AC6" s="22" t="str">
        <f t="shared" si="4"/>
        <v>-</v>
      </c>
      <c r="AD6" s="22" t="str">
        <f t="shared" si="4"/>
        <v>-</v>
      </c>
      <c r="AE6" s="22" t="str">
        <f t="shared" si="4"/>
        <v>-</v>
      </c>
      <c r="AF6" s="22" t="str">
        <f t="shared" si="4"/>
        <v>-</v>
      </c>
      <c r="AG6" s="22">
        <f t="shared" si="4"/>
        <v>105.52</v>
      </c>
      <c r="AH6" s="21" t="str">
        <f>IF(AH7="","",IF(AH7="-","【-】","【"&amp;SUBSTITUTE(TEXT(AH7,"#,##0.00"),"-","△")&amp;"】"))</f>
        <v>【104.96】</v>
      </c>
      <c r="AI6" s="22" t="str">
        <f>IF(AI7="",NA(),AI7)</f>
        <v>-</v>
      </c>
      <c r="AJ6" s="22" t="str">
        <f t="shared" ref="AJ6:AR6" si="5">IF(AJ7="",NA(),AJ7)</f>
        <v>-</v>
      </c>
      <c r="AK6" s="22" t="str">
        <f t="shared" si="5"/>
        <v>-</v>
      </c>
      <c r="AL6" s="22" t="str">
        <f t="shared" si="5"/>
        <v>-</v>
      </c>
      <c r="AM6" s="21">
        <f t="shared" si="5"/>
        <v>0</v>
      </c>
      <c r="AN6" s="22" t="str">
        <f t="shared" si="5"/>
        <v>-</v>
      </c>
      <c r="AO6" s="22" t="str">
        <f t="shared" si="5"/>
        <v>-</v>
      </c>
      <c r="AP6" s="22" t="str">
        <f t="shared" si="5"/>
        <v>-</v>
      </c>
      <c r="AQ6" s="22" t="str">
        <f t="shared" si="5"/>
        <v>-</v>
      </c>
      <c r="AR6" s="22">
        <f t="shared" si="5"/>
        <v>30.01</v>
      </c>
      <c r="AS6" s="21" t="str">
        <f>IF(AS7="","",IF(AS7="-","【-】","【"&amp;SUBSTITUTE(TEXT(AS7,"#,##0.00"),"-","△")&amp;"】"))</f>
        <v>【30.67】</v>
      </c>
      <c r="AT6" s="22" t="str">
        <f>IF(AT7="",NA(),AT7)</f>
        <v>-</v>
      </c>
      <c r="AU6" s="22" t="str">
        <f t="shared" ref="AU6:BC6" si="6">IF(AU7="",NA(),AU7)</f>
        <v>-</v>
      </c>
      <c r="AV6" s="22" t="str">
        <f t="shared" si="6"/>
        <v>-</v>
      </c>
      <c r="AW6" s="22" t="str">
        <f t="shared" si="6"/>
        <v>-</v>
      </c>
      <c r="AX6" s="22">
        <f t="shared" si="6"/>
        <v>485.11</v>
      </c>
      <c r="AY6" s="22" t="str">
        <f t="shared" si="6"/>
        <v>-</v>
      </c>
      <c r="AZ6" s="22" t="str">
        <f t="shared" si="6"/>
        <v>-</v>
      </c>
      <c r="BA6" s="22" t="str">
        <f t="shared" si="6"/>
        <v>-</v>
      </c>
      <c r="BB6" s="22" t="str">
        <f t="shared" si="6"/>
        <v>-</v>
      </c>
      <c r="BC6" s="22">
        <f t="shared" si="6"/>
        <v>249.43</v>
      </c>
      <c r="BD6" s="21" t="str">
        <f>IF(BD7="","",IF(BD7="-","【-】","【"&amp;SUBSTITUTE(TEXT(BD7,"#,##0.00"),"-","△")&amp;"】"))</f>
        <v>【195.24】</v>
      </c>
      <c r="BE6" s="22" t="str">
        <f>IF(BE7="",NA(),BE7)</f>
        <v>-</v>
      </c>
      <c r="BF6" s="22" t="str">
        <f t="shared" ref="BF6:BN6" si="7">IF(BF7="",NA(),BF7)</f>
        <v>-</v>
      </c>
      <c r="BG6" s="22" t="str">
        <f t="shared" si="7"/>
        <v>-</v>
      </c>
      <c r="BH6" s="22" t="str">
        <f t="shared" si="7"/>
        <v>-</v>
      </c>
      <c r="BI6" s="22">
        <f t="shared" si="7"/>
        <v>223.65</v>
      </c>
      <c r="BJ6" s="22" t="str">
        <f t="shared" si="7"/>
        <v>-</v>
      </c>
      <c r="BK6" s="22" t="str">
        <f t="shared" si="7"/>
        <v>-</v>
      </c>
      <c r="BL6" s="22" t="str">
        <f t="shared" si="7"/>
        <v>-</v>
      </c>
      <c r="BM6" s="22" t="str">
        <f t="shared" si="7"/>
        <v>-</v>
      </c>
      <c r="BN6" s="22">
        <f t="shared" si="7"/>
        <v>922.05</v>
      </c>
      <c r="BO6" s="21" t="str">
        <f>IF(BO7="","",IF(BO7="-","【-】","【"&amp;SUBSTITUTE(TEXT(BO7,"#,##0.00"),"-","△")&amp;"】"))</f>
        <v>【1,090.93】</v>
      </c>
      <c r="BP6" s="22" t="str">
        <f>IF(BP7="",NA(),BP7)</f>
        <v>-</v>
      </c>
      <c r="BQ6" s="22" t="str">
        <f t="shared" ref="BQ6:BY6" si="8">IF(BQ7="",NA(),BQ7)</f>
        <v>-</v>
      </c>
      <c r="BR6" s="22" t="str">
        <f t="shared" si="8"/>
        <v>-</v>
      </c>
      <c r="BS6" s="22" t="str">
        <f t="shared" si="8"/>
        <v>-</v>
      </c>
      <c r="BT6" s="22">
        <f t="shared" si="8"/>
        <v>101.67</v>
      </c>
      <c r="BU6" s="22" t="str">
        <f t="shared" si="8"/>
        <v>-</v>
      </c>
      <c r="BV6" s="22" t="str">
        <f t="shared" si="8"/>
        <v>-</v>
      </c>
      <c r="BW6" s="22" t="str">
        <f t="shared" si="8"/>
        <v>-</v>
      </c>
      <c r="BX6" s="22" t="str">
        <f t="shared" si="8"/>
        <v>-</v>
      </c>
      <c r="BY6" s="22">
        <f t="shared" si="8"/>
        <v>64.39</v>
      </c>
      <c r="BZ6" s="21" t="str">
        <f>IF(BZ7="","",IF(BZ7="-","【-】","【"&amp;SUBSTITUTE(TEXT(BZ7,"#,##0.00"),"-","△")&amp;"】"))</f>
        <v>【58.61】</v>
      </c>
      <c r="CA6" s="22" t="str">
        <f>IF(CA7="",NA(),CA7)</f>
        <v>-</v>
      </c>
      <c r="CB6" s="22" t="str">
        <f t="shared" ref="CB6:CJ6" si="9">IF(CB7="",NA(),CB7)</f>
        <v>-</v>
      </c>
      <c r="CC6" s="22" t="str">
        <f t="shared" si="9"/>
        <v>-</v>
      </c>
      <c r="CD6" s="22" t="str">
        <f t="shared" si="9"/>
        <v>-</v>
      </c>
      <c r="CE6" s="22">
        <f t="shared" si="9"/>
        <v>255.75</v>
      </c>
      <c r="CF6" s="22" t="str">
        <f t="shared" si="9"/>
        <v>-</v>
      </c>
      <c r="CG6" s="22" t="str">
        <f t="shared" si="9"/>
        <v>-</v>
      </c>
      <c r="CH6" s="22" t="str">
        <f t="shared" si="9"/>
        <v>-</v>
      </c>
      <c r="CI6" s="22" t="str">
        <f t="shared" si="9"/>
        <v>-</v>
      </c>
      <c r="CJ6" s="22">
        <f t="shared" si="9"/>
        <v>258.89999999999998</v>
      </c>
      <c r="CK6" s="21" t="str">
        <f>IF(CK7="","",IF(CK7="-","【-】","【"&amp;SUBSTITUTE(TEXT(CK7,"#,##0.00"),"-","△")&amp;"】"))</f>
        <v>【274.97】</v>
      </c>
      <c r="CL6" s="22" t="str">
        <f>IF(CL7="",NA(),CL7)</f>
        <v>-</v>
      </c>
      <c r="CM6" s="22" t="str">
        <f t="shared" ref="CM6:CU6" si="10">IF(CM7="",NA(),CM7)</f>
        <v>-</v>
      </c>
      <c r="CN6" s="22" t="str">
        <f t="shared" si="10"/>
        <v>-</v>
      </c>
      <c r="CO6" s="22" t="str">
        <f t="shared" si="10"/>
        <v>-</v>
      </c>
      <c r="CP6" s="22">
        <f t="shared" si="10"/>
        <v>27.17</v>
      </c>
      <c r="CQ6" s="22" t="str">
        <f t="shared" si="10"/>
        <v>-</v>
      </c>
      <c r="CR6" s="22" t="str">
        <f t="shared" si="10"/>
        <v>-</v>
      </c>
      <c r="CS6" s="22" t="str">
        <f t="shared" si="10"/>
        <v>-</v>
      </c>
      <c r="CT6" s="22" t="str">
        <f t="shared" si="10"/>
        <v>-</v>
      </c>
      <c r="CU6" s="22">
        <f t="shared" si="10"/>
        <v>50.07</v>
      </c>
      <c r="CV6" s="21" t="str">
        <f>IF(CV7="","",IF(CV7="-","【-】","【"&amp;SUBSTITUTE(TEXT(CV7,"#,##0.00"),"-","△")&amp;"】"))</f>
        <v>【52.36】</v>
      </c>
      <c r="CW6" s="22" t="str">
        <f>IF(CW7="",NA(),CW7)</f>
        <v>-</v>
      </c>
      <c r="CX6" s="22" t="str">
        <f t="shared" ref="CX6:DF6" si="11">IF(CX7="",NA(),CX7)</f>
        <v>-</v>
      </c>
      <c r="CY6" s="22" t="str">
        <f t="shared" si="11"/>
        <v>-</v>
      </c>
      <c r="CZ6" s="22" t="str">
        <f t="shared" si="11"/>
        <v>-</v>
      </c>
      <c r="DA6" s="22">
        <f t="shared" si="11"/>
        <v>76.040000000000006</v>
      </c>
      <c r="DB6" s="22" t="str">
        <f t="shared" si="11"/>
        <v>-</v>
      </c>
      <c r="DC6" s="22" t="str">
        <f t="shared" si="11"/>
        <v>-</v>
      </c>
      <c r="DD6" s="22" t="str">
        <f t="shared" si="11"/>
        <v>-</v>
      </c>
      <c r="DE6" s="22" t="str">
        <f t="shared" si="11"/>
        <v>-</v>
      </c>
      <c r="DF6" s="22">
        <f t="shared" si="11"/>
        <v>75.7</v>
      </c>
      <c r="DG6" s="21" t="str">
        <f>IF(DG7="","",IF(DG7="-","【-】","【"&amp;SUBSTITUTE(TEXT(DG7,"#,##0.00"),"-","△")&amp;"】"))</f>
        <v>【73.88】</v>
      </c>
      <c r="DH6" s="22" t="str">
        <f>IF(DH7="",NA(),DH7)</f>
        <v>-</v>
      </c>
      <c r="DI6" s="22" t="str">
        <f t="shared" ref="DI6:DQ6" si="12">IF(DI7="",NA(),DI7)</f>
        <v>-</v>
      </c>
      <c r="DJ6" s="22" t="str">
        <f t="shared" si="12"/>
        <v>-</v>
      </c>
      <c r="DK6" s="22" t="str">
        <f t="shared" si="12"/>
        <v>-</v>
      </c>
      <c r="DL6" s="22">
        <f t="shared" si="12"/>
        <v>71.61</v>
      </c>
      <c r="DM6" s="22" t="str">
        <f t="shared" si="12"/>
        <v>-</v>
      </c>
      <c r="DN6" s="22" t="str">
        <f t="shared" si="12"/>
        <v>-</v>
      </c>
      <c r="DO6" s="22" t="str">
        <f t="shared" si="12"/>
        <v>-</v>
      </c>
      <c r="DP6" s="22" t="str">
        <f t="shared" si="12"/>
        <v>-</v>
      </c>
      <c r="DQ6" s="22">
        <f t="shared" si="12"/>
        <v>42.98</v>
      </c>
      <c r="DR6" s="21" t="str">
        <f>IF(DR7="","",IF(DR7="-","【-】","【"&amp;SUBSTITUTE(TEXT(DR7,"#,##0.00"),"-","△")&amp;"】"))</f>
        <v>【39.30】</v>
      </c>
      <c r="DS6" s="22" t="str">
        <f>IF(DS7="",NA(),DS7)</f>
        <v>-</v>
      </c>
      <c r="DT6" s="22" t="str">
        <f t="shared" ref="DT6:EB6" si="13">IF(DT7="",NA(),DT7)</f>
        <v>-</v>
      </c>
      <c r="DU6" s="22" t="str">
        <f t="shared" si="13"/>
        <v>-</v>
      </c>
      <c r="DV6" s="22" t="str">
        <f t="shared" si="13"/>
        <v>-</v>
      </c>
      <c r="DW6" s="22">
        <f t="shared" si="13"/>
        <v>87.21</v>
      </c>
      <c r="DX6" s="22" t="str">
        <f t="shared" si="13"/>
        <v>-</v>
      </c>
      <c r="DY6" s="22" t="str">
        <f t="shared" si="13"/>
        <v>-</v>
      </c>
      <c r="DZ6" s="22" t="str">
        <f t="shared" si="13"/>
        <v>-</v>
      </c>
      <c r="EA6" s="22" t="str">
        <f t="shared" si="13"/>
        <v>-</v>
      </c>
      <c r="EB6" s="22">
        <f t="shared" si="13"/>
        <v>23.24</v>
      </c>
      <c r="EC6" s="21" t="str">
        <f>IF(EC7="","",IF(EC7="-","【-】","【"&amp;SUBSTITUTE(TEXT(EC7,"#,##0.00"),"-","△")&amp;"】"))</f>
        <v>【18.76】</v>
      </c>
      <c r="ED6" s="22" t="str">
        <f>IF(ED7="",NA(),ED7)</f>
        <v>-</v>
      </c>
      <c r="EE6" s="22" t="str">
        <f t="shared" ref="EE6:EM6" si="14">IF(EE7="",NA(),EE7)</f>
        <v>-</v>
      </c>
      <c r="EF6" s="22" t="str">
        <f t="shared" si="14"/>
        <v>-</v>
      </c>
      <c r="EG6" s="22" t="str">
        <f t="shared" si="14"/>
        <v>-</v>
      </c>
      <c r="EH6" s="22">
        <f t="shared" si="14"/>
        <v>0.56999999999999995</v>
      </c>
      <c r="EI6" s="22" t="str">
        <f t="shared" si="14"/>
        <v>-</v>
      </c>
      <c r="EJ6" s="22" t="str">
        <f t="shared" si="14"/>
        <v>-</v>
      </c>
      <c r="EK6" s="22" t="str">
        <f t="shared" si="14"/>
        <v>-</v>
      </c>
      <c r="EL6" s="22" t="str">
        <f t="shared" si="14"/>
        <v>-</v>
      </c>
      <c r="EM6" s="22">
        <f t="shared" si="14"/>
        <v>0.39</v>
      </c>
      <c r="EN6" s="21" t="str">
        <f>IF(EN7="","",IF(EN7="-","【-】","【"&amp;SUBSTITUTE(TEXT(EN7,"#,##0.00"),"-","△")&amp;"】"))</f>
        <v>【0.65】</v>
      </c>
    </row>
    <row r="7" spans="1:144" s="23" customFormat="1" x14ac:dyDescent="0.2">
      <c r="A7" s="15"/>
      <c r="B7" s="24">
        <v>2022</v>
      </c>
      <c r="C7" s="24">
        <v>303445</v>
      </c>
      <c r="D7" s="24">
        <v>46</v>
      </c>
      <c r="E7" s="24">
        <v>1</v>
      </c>
      <c r="F7" s="24">
        <v>0</v>
      </c>
      <c r="G7" s="24">
        <v>5</v>
      </c>
      <c r="H7" s="24" t="s">
        <v>92</v>
      </c>
      <c r="I7" s="24" t="s">
        <v>93</v>
      </c>
      <c r="J7" s="24" t="s">
        <v>94</v>
      </c>
      <c r="K7" s="24" t="s">
        <v>95</v>
      </c>
      <c r="L7" s="24" t="s">
        <v>96</v>
      </c>
      <c r="M7" s="24" t="s">
        <v>97</v>
      </c>
      <c r="N7" s="25" t="s">
        <v>98</v>
      </c>
      <c r="O7" s="25">
        <v>76.650000000000006</v>
      </c>
      <c r="P7" s="25">
        <v>75.47</v>
      </c>
      <c r="Q7" s="25">
        <v>4050</v>
      </c>
      <c r="R7" s="25">
        <v>2732</v>
      </c>
      <c r="S7" s="25">
        <v>137.03</v>
      </c>
      <c r="T7" s="25">
        <v>19.940000000000001</v>
      </c>
      <c r="U7" s="25">
        <v>2043</v>
      </c>
      <c r="V7" s="25">
        <v>1.7</v>
      </c>
      <c r="W7" s="25">
        <v>1201.76</v>
      </c>
      <c r="X7" s="25" t="s">
        <v>98</v>
      </c>
      <c r="Y7" s="25" t="s">
        <v>98</v>
      </c>
      <c r="Z7" s="25" t="s">
        <v>98</v>
      </c>
      <c r="AA7" s="25" t="s">
        <v>98</v>
      </c>
      <c r="AB7" s="25">
        <v>102.68</v>
      </c>
      <c r="AC7" s="25" t="s">
        <v>98</v>
      </c>
      <c r="AD7" s="25" t="s">
        <v>98</v>
      </c>
      <c r="AE7" s="25" t="s">
        <v>98</v>
      </c>
      <c r="AF7" s="25" t="s">
        <v>98</v>
      </c>
      <c r="AG7" s="25">
        <v>105.52</v>
      </c>
      <c r="AH7" s="25">
        <v>104.96</v>
      </c>
      <c r="AI7" s="25" t="s">
        <v>98</v>
      </c>
      <c r="AJ7" s="25" t="s">
        <v>98</v>
      </c>
      <c r="AK7" s="25" t="s">
        <v>98</v>
      </c>
      <c r="AL7" s="25" t="s">
        <v>98</v>
      </c>
      <c r="AM7" s="25">
        <v>0</v>
      </c>
      <c r="AN7" s="25" t="s">
        <v>98</v>
      </c>
      <c r="AO7" s="25" t="s">
        <v>98</v>
      </c>
      <c r="AP7" s="25" t="s">
        <v>98</v>
      </c>
      <c r="AQ7" s="25" t="s">
        <v>98</v>
      </c>
      <c r="AR7" s="25">
        <v>30.01</v>
      </c>
      <c r="AS7" s="25">
        <v>30.67</v>
      </c>
      <c r="AT7" s="25" t="s">
        <v>98</v>
      </c>
      <c r="AU7" s="25" t="s">
        <v>98</v>
      </c>
      <c r="AV7" s="25" t="s">
        <v>98</v>
      </c>
      <c r="AW7" s="25" t="s">
        <v>98</v>
      </c>
      <c r="AX7" s="25">
        <v>485.11</v>
      </c>
      <c r="AY7" s="25" t="s">
        <v>98</v>
      </c>
      <c r="AZ7" s="25" t="s">
        <v>98</v>
      </c>
      <c r="BA7" s="25" t="s">
        <v>98</v>
      </c>
      <c r="BB7" s="25" t="s">
        <v>98</v>
      </c>
      <c r="BC7" s="25">
        <v>249.43</v>
      </c>
      <c r="BD7" s="25">
        <v>195.24</v>
      </c>
      <c r="BE7" s="25" t="s">
        <v>98</v>
      </c>
      <c r="BF7" s="25" t="s">
        <v>98</v>
      </c>
      <c r="BG7" s="25" t="s">
        <v>98</v>
      </c>
      <c r="BH7" s="25" t="s">
        <v>98</v>
      </c>
      <c r="BI7" s="25">
        <v>223.65</v>
      </c>
      <c r="BJ7" s="25" t="s">
        <v>98</v>
      </c>
      <c r="BK7" s="25" t="s">
        <v>98</v>
      </c>
      <c r="BL7" s="25" t="s">
        <v>98</v>
      </c>
      <c r="BM7" s="25" t="s">
        <v>98</v>
      </c>
      <c r="BN7" s="25">
        <v>922.05</v>
      </c>
      <c r="BO7" s="25">
        <v>1090.93</v>
      </c>
      <c r="BP7" s="25" t="s">
        <v>98</v>
      </c>
      <c r="BQ7" s="25" t="s">
        <v>98</v>
      </c>
      <c r="BR7" s="25" t="s">
        <v>98</v>
      </c>
      <c r="BS7" s="25" t="s">
        <v>98</v>
      </c>
      <c r="BT7" s="25">
        <v>101.67</v>
      </c>
      <c r="BU7" s="25" t="s">
        <v>98</v>
      </c>
      <c r="BV7" s="25" t="s">
        <v>98</v>
      </c>
      <c r="BW7" s="25" t="s">
        <v>98</v>
      </c>
      <c r="BX7" s="25" t="s">
        <v>98</v>
      </c>
      <c r="BY7" s="25">
        <v>64.39</v>
      </c>
      <c r="BZ7" s="25">
        <v>58.61</v>
      </c>
      <c r="CA7" s="25" t="s">
        <v>98</v>
      </c>
      <c r="CB7" s="25" t="s">
        <v>98</v>
      </c>
      <c r="CC7" s="25" t="s">
        <v>98</v>
      </c>
      <c r="CD7" s="25" t="s">
        <v>98</v>
      </c>
      <c r="CE7" s="25">
        <v>255.75</v>
      </c>
      <c r="CF7" s="25" t="s">
        <v>98</v>
      </c>
      <c r="CG7" s="25" t="s">
        <v>98</v>
      </c>
      <c r="CH7" s="25" t="s">
        <v>98</v>
      </c>
      <c r="CI7" s="25" t="s">
        <v>98</v>
      </c>
      <c r="CJ7" s="25">
        <v>258.89999999999998</v>
      </c>
      <c r="CK7" s="25">
        <v>274.97000000000003</v>
      </c>
      <c r="CL7" s="25" t="s">
        <v>98</v>
      </c>
      <c r="CM7" s="25" t="s">
        <v>98</v>
      </c>
      <c r="CN7" s="25" t="s">
        <v>98</v>
      </c>
      <c r="CO7" s="25" t="s">
        <v>98</v>
      </c>
      <c r="CP7" s="25">
        <v>27.17</v>
      </c>
      <c r="CQ7" s="25" t="s">
        <v>98</v>
      </c>
      <c r="CR7" s="25" t="s">
        <v>98</v>
      </c>
      <c r="CS7" s="25" t="s">
        <v>98</v>
      </c>
      <c r="CT7" s="25" t="s">
        <v>98</v>
      </c>
      <c r="CU7" s="25">
        <v>50.07</v>
      </c>
      <c r="CV7" s="25">
        <v>52.36</v>
      </c>
      <c r="CW7" s="25" t="s">
        <v>98</v>
      </c>
      <c r="CX7" s="25" t="s">
        <v>98</v>
      </c>
      <c r="CY7" s="25" t="s">
        <v>98</v>
      </c>
      <c r="CZ7" s="25" t="s">
        <v>98</v>
      </c>
      <c r="DA7" s="25">
        <v>76.040000000000006</v>
      </c>
      <c r="DB7" s="25" t="s">
        <v>98</v>
      </c>
      <c r="DC7" s="25" t="s">
        <v>98</v>
      </c>
      <c r="DD7" s="25" t="s">
        <v>98</v>
      </c>
      <c r="DE7" s="25" t="s">
        <v>98</v>
      </c>
      <c r="DF7" s="25">
        <v>75.7</v>
      </c>
      <c r="DG7" s="25">
        <v>73.88</v>
      </c>
      <c r="DH7" s="25" t="s">
        <v>98</v>
      </c>
      <c r="DI7" s="25" t="s">
        <v>98</v>
      </c>
      <c r="DJ7" s="25" t="s">
        <v>98</v>
      </c>
      <c r="DK7" s="25" t="s">
        <v>98</v>
      </c>
      <c r="DL7" s="25">
        <v>71.61</v>
      </c>
      <c r="DM7" s="25" t="s">
        <v>98</v>
      </c>
      <c r="DN7" s="25" t="s">
        <v>98</v>
      </c>
      <c r="DO7" s="25" t="s">
        <v>98</v>
      </c>
      <c r="DP7" s="25" t="s">
        <v>98</v>
      </c>
      <c r="DQ7" s="25">
        <v>42.98</v>
      </c>
      <c r="DR7" s="25">
        <v>39.299999999999997</v>
      </c>
      <c r="DS7" s="25" t="s">
        <v>98</v>
      </c>
      <c r="DT7" s="25" t="s">
        <v>98</v>
      </c>
      <c r="DU7" s="25" t="s">
        <v>98</v>
      </c>
      <c r="DV7" s="25" t="s">
        <v>98</v>
      </c>
      <c r="DW7" s="25">
        <v>87.21</v>
      </c>
      <c r="DX7" s="25" t="s">
        <v>98</v>
      </c>
      <c r="DY7" s="25" t="s">
        <v>98</v>
      </c>
      <c r="DZ7" s="25" t="s">
        <v>98</v>
      </c>
      <c r="EA7" s="25" t="s">
        <v>98</v>
      </c>
      <c r="EB7" s="25">
        <v>23.24</v>
      </c>
      <c r="EC7" s="25">
        <v>18.760000000000002</v>
      </c>
      <c r="ED7" s="25" t="s">
        <v>98</v>
      </c>
      <c r="EE7" s="25" t="s">
        <v>98</v>
      </c>
      <c r="EF7" s="25" t="s">
        <v>98</v>
      </c>
      <c r="EG7" s="25" t="s">
        <v>98</v>
      </c>
      <c r="EH7" s="25">
        <v>0.56999999999999995</v>
      </c>
      <c r="EI7" s="25" t="s">
        <v>98</v>
      </c>
      <c r="EJ7" s="25" t="s">
        <v>98</v>
      </c>
      <c r="EK7" s="25" t="s">
        <v>98</v>
      </c>
      <c r="EL7" s="25" t="s">
        <v>98</v>
      </c>
      <c r="EM7" s="25">
        <v>0.39</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宮島広樹</cp:lastModifiedBy>
  <cp:lastPrinted>2024-01-22T06:23:25Z</cp:lastPrinted>
  <dcterms:created xsi:type="dcterms:W3CDTF">2023-12-05T00:58:21Z</dcterms:created>
  <dcterms:modified xsi:type="dcterms:W3CDTF">2024-01-22T08:07:07Z</dcterms:modified>
  <cp:category/>
</cp:coreProperties>
</file>