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<sst xmlns="http://schemas.openxmlformats.org/spreadsheetml/2006/main" count="240" uniqueCount="125">
  <si>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</si>
  <si>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</si>
  <si>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</si>
  <si>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</si>
  <si>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</si>
  <si>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</si>
  <si>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</si>
  <si>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</si>
  <si>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</si>
  <si>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</si>
  <si>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</si>
  <si>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</si>
  <si>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</si>
  <si>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</si>
  <si>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</si>
  <si>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</si>
  <si>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</si>
  <si>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</si>
  <si>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</si>
  <si>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</si>
  <si>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</si>
  <si>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</si>
  <si>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</si>
  <si>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</si>
  <si>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</si>
  <si>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</si>
  <si>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</si>
  <si>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</si>
  <si>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</si>
  <si>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</si>
  <si>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</si>
  <si>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</si>
  <si>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</si>
  <si>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</si>
  <si>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</si>
  <si>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</si>
  <si>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</si>
  <si>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</si>
  <si>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</si>
  <si>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</si>
  <si>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</si>
  <si>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</si>
  <si>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</si>
  <si>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</si>
  <si>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</si>
  <si>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</si>
  <si>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</si>
  <si>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</si>
  <si>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</si>
  <si>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</si>
  <si>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</si>
  <si>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</si>
  <si>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</si>
  <si>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</si>
  <si>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</si>
  <si>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</si>
  <si>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</si>
  <si>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</si>
  <si>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</si>
  <si>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</si>
  <si>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</si>
  <si>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</si>
  <si>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</si>
  <si>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</si>
  <si>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</si>
  <si>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</si>
  <si>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</si>
  <si>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</si>
  <si>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</si>
  <si>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</si>
  <si>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</si>
  <si>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</si>
  <si>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</si>
  <si>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</si>
  <si>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</si>
  <si>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</si>
  <si>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</si>
  <si>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</si>
  <si>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</si>
  <si>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</si>
  <si>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</si>
  <si>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</si>
  <si>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</si>
  <si>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</si>
  <si>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</si>
  <si>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</si>
  <si>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</si>
  <si>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</si>
  <si>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</si>
  <si>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</si>
  <si>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</si>
  <si>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</si>
  <si>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</si>
  <si>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</si>
  <si>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</si>
  <si>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</si>
  <si>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</si>
  <si>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</si>
  <si>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</si>
  <si>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</si>
  <si>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</si>
  <si>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</si>
  <si>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</si>
  <si>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</si>
  <si>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</si>
  <si>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</si>
  <si>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</si>
  <si>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</si>
  <si>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</si>
  <si>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高野町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</si>
  <si>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</si>
  <si>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</si>
  <si>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</si>
  <si>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</si>
  <si>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</si>
  <si>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</si>
  <si>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</si>
  <si>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</si>
  <si>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</si>
  <si>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</si>
  <si>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</si>
  <si>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</si>
  <si>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
このうち、農業集落排水は花坂地区の汚水処理を行っている。
過疎化の進むなか安定した事業運営を目指し、料金の確保に努めているが、一般会計からの繰入（補助）に頼っている状況である。今後は、維持管理の削減及び施設・管路の長寿命化を検討し一般会計の負担軽減を図る必要がある。</t>
    <rPh sb="178" eb="179">
      <t>タヨ</t>
    </rPh>
    <rPh sb="183" eb="185">
      <t>ジョウキョウ</t>
    </rPh>
    <phoneticPr fontId="4"/>
  </si>
  <si>
    <t>供用開始が平成10年6月1日であり、管渠の耐用年数（（50年）は経過していないため、管渠改善率は０％となっている。
処理場の構造物については問題ないが、機械装置などは経年劣化が進んでいるため、全体的な整備計画を検討する時期にある。計画策定においては、将来人口などを考慮した適切な計画を検討し、ライフサイクルコストの削減に努めることが必要である。</t>
    <rPh sb="0" eb="2">
      <t>キョウヨウ</t>
    </rPh>
    <rPh sb="2" eb="4">
      <t>カイシ</t>
    </rPh>
    <rPh sb="5" eb="7">
      <t>ヘイセイ</t>
    </rPh>
    <rPh sb="9" eb="10">
      <t>ネン</t>
    </rPh>
    <rPh sb="11" eb="12">
      <t>ガツ</t>
    </rPh>
    <rPh sb="13" eb="14">
      <t>ニチ</t>
    </rPh>
    <rPh sb="18" eb="20">
      <t>カンキョ</t>
    </rPh>
    <rPh sb="21" eb="23">
      <t>タイヨウ</t>
    </rPh>
    <rPh sb="23" eb="25">
      <t>ネンスウ</t>
    </rPh>
    <rPh sb="29" eb="30">
      <t>ネン</t>
    </rPh>
    <rPh sb="32" eb="34">
      <t>ケイカ</t>
    </rPh>
    <rPh sb="42" eb="44">
      <t>カンキョ</t>
    </rPh>
    <rPh sb="44" eb="46">
      <t>カイゼン</t>
    </rPh>
    <rPh sb="46" eb="47">
      <t>リツ</t>
    </rPh>
    <rPh sb="58" eb="61">
      <t>ショリジョウ</t>
    </rPh>
    <rPh sb="62" eb="65">
      <t>コウゾウブツ</t>
    </rPh>
    <rPh sb="70" eb="72">
      <t>モンダイ</t>
    </rPh>
    <rPh sb="76" eb="78">
      <t>キカイ</t>
    </rPh>
    <rPh sb="78" eb="80">
      <t>ソウチ</t>
    </rPh>
    <rPh sb="83" eb="85">
      <t>ケイネン</t>
    </rPh>
    <rPh sb="85" eb="87">
      <t>レッカ</t>
    </rPh>
    <rPh sb="88" eb="89">
      <t>スス</t>
    </rPh>
    <rPh sb="96" eb="99">
      <t>ゼンタイテキ</t>
    </rPh>
    <rPh sb="100" eb="102">
      <t>セイビ</t>
    </rPh>
    <rPh sb="102" eb="104">
      <t>ケイカク</t>
    </rPh>
    <rPh sb="105" eb="107">
      <t>ケントウ</t>
    </rPh>
    <rPh sb="109" eb="111">
      <t>ジキ</t>
    </rPh>
    <rPh sb="115" eb="117">
      <t>ケイカク</t>
    </rPh>
    <rPh sb="117" eb="119">
      <t>サクテイ</t>
    </rPh>
    <rPh sb="125" eb="127">
      <t>ショウライ</t>
    </rPh>
    <rPh sb="127" eb="129">
      <t>ジンコウ</t>
    </rPh>
    <rPh sb="132" eb="134">
      <t>コウリョ</t>
    </rPh>
    <rPh sb="136" eb="138">
      <t>テキセツ</t>
    </rPh>
    <rPh sb="139" eb="141">
      <t>ケイカク</t>
    </rPh>
    <rPh sb="142" eb="144">
      <t>ケントウ</t>
    </rPh>
    <rPh sb="157" eb="159">
      <t>サクゲン</t>
    </rPh>
    <rPh sb="160" eb="161">
      <t>ツト</t>
    </rPh>
    <rPh sb="166" eb="168">
      <t>ヒツヨウ</t>
    </rPh>
    <phoneticPr fontId="4"/>
  </si>
  <si>
    <t>農業集落排水地域の下水道は普及し、⑧水洗化率は100％を達成しており、現在は安定した維持管理に努めている。
①収益的収支比率は近年では100％以上であるが、収入に占める一般会計繰入金の割合は大きく、基準外繰入も多くなっている。
企業債（借金）については、新規の借り入れは無く償還を行っているため、④企業債残高対事業規模比率は減少傾向にある。
⑤経費回収率は類似団体と比較しても低い水準であり、汚水処理にかかる費用が使用料収入で賄えていない状態が続いている。
⑥汚水処理原価は、委託料が減少したことや施設の維持管理にかかる諸経費を抑えたことにより、H28年度は大幅に改善したが、⑤経費回収率は低いままであるため、今後は使用料の見直しを含めた検討を行う必要がある。
⑦施設利用率は類似団体平均を上回っているが、水洗化率が100％であること、今後は人口減少により料金確保が難しいことを考えると、更新時には、施設能力の見直しが必要である。</t>
    <rPh sb="0" eb="2">
      <t>ノウギョウ</t>
    </rPh>
    <rPh sb="2" eb="4">
      <t>シュウラク</t>
    </rPh>
    <rPh sb="4" eb="6">
      <t>ハイスイ</t>
    </rPh>
    <rPh sb="6" eb="8">
      <t>チイキ</t>
    </rPh>
    <rPh sb="9" eb="12">
      <t>ゲスイドウ</t>
    </rPh>
    <rPh sb="63" eb="65">
      <t>キンネン</t>
    </rPh>
    <rPh sb="99" eb="101">
      <t>キジュン</t>
    </rPh>
    <rPh sb="101" eb="102">
      <t>ガイ</t>
    </rPh>
    <rPh sb="102" eb="104">
      <t>クリイレ</t>
    </rPh>
    <rPh sb="105" eb="106">
      <t>オオ</t>
    </rPh>
    <rPh sb="137" eb="139">
      <t>ショウカン</t>
    </rPh>
    <rPh sb="140" eb="141">
      <t>オコナ</t>
    </rPh>
    <rPh sb="178" eb="180">
      <t>ルイジ</t>
    </rPh>
    <rPh sb="180" eb="182">
      <t>ダンタイ</t>
    </rPh>
    <rPh sb="183" eb="185">
      <t>ヒカク</t>
    </rPh>
    <rPh sb="188" eb="189">
      <t>ヒク</t>
    </rPh>
    <rPh sb="190" eb="192">
      <t>スイジュン</t>
    </rPh>
    <rPh sb="230" eb="232">
      <t>オスイ</t>
    </rPh>
    <rPh sb="232" eb="234">
      <t>ショリ</t>
    </rPh>
    <rPh sb="234" eb="236">
      <t>ゲンカ</t>
    </rPh>
    <rPh sb="238" eb="241">
      <t>イタクリョウ</t>
    </rPh>
    <rPh sb="242" eb="244">
      <t>ゲンショウ</t>
    </rPh>
    <rPh sb="249" eb="251">
      <t>シセツ</t>
    </rPh>
    <rPh sb="252" eb="254">
      <t>イジ</t>
    </rPh>
    <rPh sb="254" eb="256">
      <t>カンリ</t>
    </rPh>
    <rPh sb="260" eb="263">
      <t>ショケイヒ</t>
    </rPh>
    <rPh sb="264" eb="265">
      <t>オサ</t>
    </rPh>
    <rPh sb="276" eb="278">
      <t>ネンド</t>
    </rPh>
    <rPh sb="279" eb="281">
      <t>オオハバ</t>
    </rPh>
    <rPh sb="282" eb="284">
      <t>カイゼン</t>
    </rPh>
    <rPh sb="289" eb="291">
      <t>ケイヒ</t>
    </rPh>
    <rPh sb="291" eb="293">
      <t>カイシュウ</t>
    </rPh>
    <rPh sb="293" eb="294">
      <t>リツ</t>
    </rPh>
    <rPh sb="295" eb="296">
      <t>ヒク</t>
    </rPh>
    <rPh sb="305" eb="307">
      <t>コンゴ</t>
    </rPh>
    <rPh sb="308" eb="311">
      <t>シヨウリョウ</t>
    </rPh>
    <rPh sb="312" eb="314">
      <t>ミナオ</t>
    </rPh>
    <rPh sb="316" eb="317">
      <t>フク</t>
    </rPh>
    <rPh sb="319" eb="321">
      <t>ケントウ</t>
    </rPh>
    <rPh sb="322" eb="323">
      <t>オコナ</t>
    </rPh>
    <rPh sb="324" eb="326">
      <t>ヒツヨウ</t>
    </rPh>
    <rPh sb="394" eb="396">
      <t>コウシン</t>
    </rPh>
    <rPh sb="396" eb="397">
      <t>ジ</t>
    </rPh>
    <rPh sb="400" eb="402">
      <t>シセツ</t>
    </rPh>
    <rPh sb="402" eb="404">
      <t>ノウリョク</t>
    </rPh>
    <rPh sb="405" eb="407">
      <t>ミナオ</t>
    </rPh>
    <rPh sb="409" eb="4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</si>
</sst>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10-4F9A-BFE1-0ADC7D9E38EB}"/>
            </c:ext>
          </c:extLst>
        </c:ser>
        <c:dLbls>
          <c:showLegendKey val="0"/>
          <c:showVal val="0"/>
          <c:showCatName val="0"/>
          <c:showSerName val="0"/>
          <c:showPercent val="0"/>
          <c:showBubbleSize val="0"/>
        </c:dLbls>
        <c:gapWidth val="150"/>
        <c:axId val="87337216"/>
        <c:axId val="873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CF10-4F9A-BFE1-0ADC7D9E38EB}"/>
            </c:ext>
          </c:extLst>
        </c:ser>
        <c:dLbls>
          <c:showLegendKey val="0"/>
          <c:showVal val="0"/>
          <c:showCatName val="0"/>
          <c:showSerName val="0"/>
          <c:showPercent val="0"/>
          <c:showBubbleSize val="0"/>
        </c:dLbls>
        <c:marker val="1"/>
        <c:smooth val="0"/>
        <c:axId val="87337216"/>
        <c:axId val="87347584"/>
      </c:lineChart>
      <c:dateAx>
        <c:axId val="87337216"/>
        <c:scaling>
          <c:orientation val="minMax"/>
        </c:scaling>
        <c:delete val="1"/>
        <c:axPos val="b"/>
        <c:numFmt formatCode="ge" sourceLinked="1"/>
        <c:majorTickMark val="none"/>
        <c:minorTickMark val="none"/>
        <c:tickLblPos val="none"/>
        <c:crossAx val="87347584"/>
        <c:crosses val="autoZero"/>
        <c:auto val="1"/>
        <c:lblOffset val="100"/>
        <c:baseTimeUnit val="years"/>
      </c:dateAx>
      <c:valAx>
        <c:axId val="873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61.73</c:v>
                </c:pt>
                <c:pt idx="1">
                  <c:v>61.73</c:v>
                </c:pt>
                <c:pt idx="2">
                  <c:v>64.2</c:v>
                </c:pt>
                <c:pt idx="3">
                  <c:v>69.14</c:v>
                </c:pt>
                <c:pt idx="4">
                  <c:v>60.49</c:v>
                </c:pt>
              </c:numCache>
            </c:numRef>
          </c:val>
          <c:extLst xmlns:c16r2="http://schemas.microsoft.com/office/drawing/2015/06/chart">
            <c:ext xmlns:c16="http://schemas.microsoft.com/office/drawing/2014/chart" uri="{C3380CC4-5D6E-409C-BE32-E72D297353CC}">
              <c16:uniqueId val="{00000000-47D0-4BFF-A817-0AF4C58AC693}"/>
            </c:ext>
          </c:extLst>
        </c:ser>
        <c:dLbls>
          <c:showLegendKey val="0"/>
          <c:showVal val="0"/>
          <c:showCatName val="0"/>
          <c:showSerName val="0"/>
          <c:showPercent val="0"/>
          <c:showBubbleSize val="0"/>
        </c:dLbls>
        <c:gapWidth val="150"/>
        <c:axId val="93538176"/>
        <c:axId val="935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47D0-4BFF-A817-0AF4C58AC693}"/>
            </c:ext>
          </c:extLst>
        </c:ser>
        <c:dLbls>
          <c:showLegendKey val="0"/>
          <c:showVal val="0"/>
          <c:showCatName val="0"/>
          <c:showSerName val="0"/>
          <c:showPercent val="0"/>
          <c:showBubbleSize val="0"/>
        </c:dLbls>
        <c:marker val="1"/>
        <c:smooth val="0"/>
        <c:axId val="93538176"/>
        <c:axId val="93552640"/>
      </c:lineChart>
      <c:dateAx>
        <c:axId val="93538176"/>
        <c:scaling>
          <c:orientation val="minMax"/>
        </c:scaling>
        <c:delete val="1"/>
        <c:axPos val="b"/>
        <c:numFmt formatCode="ge" sourceLinked="1"/>
        <c:majorTickMark val="none"/>
        <c:minorTickMark val="none"/>
        <c:tickLblPos val="none"/>
        <c:crossAx val="93552640"/>
        <c:crosses val="autoZero"/>
        <c:auto val="1"/>
        <c:lblOffset val="100"/>
        <c:baseTimeUnit val="years"/>
      </c:dateAx>
      <c:valAx>
        <c:axId val="935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31D-4D5D-8533-E6C09008030E}"/>
            </c:ext>
          </c:extLst>
        </c:ser>
        <c:dLbls>
          <c:showLegendKey val="0"/>
          <c:showVal val="0"/>
          <c:showCatName val="0"/>
          <c:showSerName val="0"/>
          <c:showPercent val="0"/>
          <c:showBubbleSize val="0"/>
        </c:dLbls>
        <c:gapWidth val="150"/>
        <c:axId val="93583616"/>
        <c:axId val="935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131D-4D5D-8533-E6C09008030E}"/>
            </c:ext>
          </c:extLst>
        </c:ser>
        <c:dLbls>
          <c:showLegendKey val="0"/>
          <c:showVal val="0"/>
          <c:showCatName val="0"/>
          <c:showSerName val="0"/>
          <c:showPercent val="0"/>
          <c:showBubbleSize val="0"/>
        </c:dLbls>
        <c:marker val="1"/>
        <c:smooth val="0"/>
        <c:axId val="93583616"/>
        <c:axId val="93593984"/>
      </c:lineChart>
      <c:dateAx>
        <c:axId val="93583616"/>
        <c:scaling>
          <c:orientation val="minMax"/>
        </c:scaling>
        <c:delete val="1"/>
        <c:axPos val="b"/>
        <c:numFmt formatCode="ge" sourceLinked="1"/>
        <c:majorTickMark val="none"/>
        <c:minorTickMark val="none"/>
        <c:tickLblPos val="none"/>
        <c:crossAx val="93593984"/>
        <c:crosses val="autoZero"/>
        <c:auto val="1"/>
        <c:lblOffset val="100"/>
        <c:baseTimeUnit val="years"/>
      </c:dateAx>
      <c:valAx>
        <c:axId val="935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118.41</c:v>
                </c:pt>
                <c:pt idx="1">
                  <c:v>95.67</c:v>
                </c:pt>
                <c:pt idx="2">
                  <c:v>78.98</c:v>
                </c:pt>
                <c:pt idx="3">
                  <c:v>102.09</c:v>
                </c:pt>
                <c:pt idx="4">
                  <c:v>104.71</c:v>
                </c:pt>
              </c:numCache>
            </c:numRef>
          </c:val>
          <c:extLst xmlns:c16r2="http://schemas.microsoft.com/office/drawing/2015/06/chart">
            <c:ext xmlns:c16="http://schemas.microsoft.com/office/drawing/2014/chart" uri="{C3380CC4-5D6E-409C-BE32-E72D297353CC}">
              <c16:uniqueId val="{00000000-CA2E-4D33-90A1-8EBC74012CB7}"/>
            </c:ext>
          </c:extLst>
        </c:ser>
        <c:dLbls>
          <c:showLegendKey val="0"/>
          <c:showVal val="0"/>
          <c:showCatName val="0"/>
          <c:showSerName val="0"/>
          <c:showPercent val="0"/>
          <c:showBubbleSize val="0"/>
        </c:dLbls>
        <c:gapWidth val="150"/>
        <c:axId val="91961984"/>
        <c:axId val="919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2E-4D33-90A1-8EBC74012CB7}"/>
            </c:ext>
          </c:extLst>
        </c:ser>
        <c:dLbls>
          <c:showLegendKey val="0"/>
          <c:showVal val="0"/>
          <c:showCatName val="0"/>
          <c:showSerName val="0"/>
          <c:showPercent val="0"/>
          <c:showBubbleSize val="0"/>
        </c:dLbls>
        <c:marker val="1"/>
        <c:smooth val="0"/>
        <c:axId val="91961984"/>
        <c:axId val="91968256"/>
      </c:lineChart>
      <c:dateAx>
        <c:axId val="91961984"/>
        <c:scaling>
          <c:orientation val="minMax"/>
        </c:scaling>
        <c:delete val="1"/>
        <c:axPos val="b"/>
        <c:numFmt formatCode="ge" sourceLinked="1"/>
        <c:majorTickMark val="none"/>
        <c:minorTickMark val="none"/>
        <c:tickLblPos val="none"/>
        <c:crossAx val="91968256"/>
        <c:crosses val="autoZero"/>
        <c:auto val="1"/>
        <c:lblOffset val="100"/>
        <c:baseTimeUnit val="years"/>
      </c:dateAx>
      <c:valAx>
        <c:axId val="919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38-4981-B57A-6A0A5ADFBB52}"/>
            </c:ext>
          </c:extLst>
        </c:ser>
        <c:dLbls>
          <c:showLegendKey val="0"/>
          <c:showVal val="0"/>
          <c:showCatName val="0"/>
          <c:showSerName val="0"/>
          <c:showPercent val="0"/>
          <c:showBubbleSize val="0"/>
        </c:dLbls>
        <c:gapWidth val="150"/>
        <c:axId val="91986944"/>
        <c:axId val="920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38-4981-B57A-6A0A5ADFBB52}"/>
            </c:ext>
          </c:extLst>
        </c:ser>
        <c:dLbls>
          <c:showLegendKey val="0"/>
          <c:showVal val="0"/>
          <c:showCatName val="0"/>
          <c:showSerName val="0"/>
          <c:showPercent val="0"/>
          <c:showBubbleSize val="0"/>
        </c:dLbls>
        <c:marker val="1"/>
        <c:smooth val="0"/>
        <c:axId val="91986944"/>
        <c:axId val="92087424"/>
      </c:lineChart>
      <c:dateAx>
        <c:axId val="91986944"/>
        <c:scaling>
          <c:orientation val="minMax"/>
        </c:scaling>
        <c:delete val="1"/>
        <c:axPos val="b"/>
        <c:numFmt formatCode="ge" sourceLinked="1"/>
        <c:majorTickMark val="none"/>
        <c:minorTickMark val="none"/>
        <c:tickLblPos val="none"/>
        <c:crossAx val="92087424"/>
        <c:crosses val="autoZero"/>
        <c:auto val="1"/>
        <c:lblOffset val="100"/>
        <c:baseTimeUnit val="years"/>
      </c:dateAx>
      <c:valAx>
        <c:axId val="92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30-4747-A545-C3718AEA3055}"/>
            </c:ext>
          </c:extLst>
        </c:ser>
        <c:dLbls>
          <c:showLegendKey val="0"/>
          <c:showVal val="0"/>
          <c:showCatName val="0"/>
          <c:showSerName val="0"/>
          <c:showPercent val="0"/>
          <c:showBubbleSize val="0"/>
        </c:dLbls>
        <c:gapWidth val="150"/>
        <c:axId val="92110208"/>
        <c:axId val="921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30-4747-A545-C3718AEA3055}"/>
            </c:ext>
          </c:extLst>
        </c:ser>
        <c:dLbls>
          <c:showLegendKey val="0"/>
          <c:showVal val="0"/>
          <c:showCatName val="0"/>
          <c:showSerName val="0"/>
          <c:showPercent val="0"/>
          <c:showBubbleSize val="0"/>
        </c:dLbls>
        <c:marker val="1"/>
        <c:smooth val="0"/>
        <c:axId val="92110208"/>
        <c:axId val="92120576"/>
      </c:lineChart>
      <c:dateAx>
        <c:axId val="92110208"/>
        <c:scaling>
          <c:orientation val="minMax"/>
        </c:scaling>
        <c:delete val="1"/>
        <c:axPos val="b"/>
        <c:numFmt formatCode="ge" sourceLinked="1"/>
        <c:majorTickMark val="none"/>
        <c:minorTickMark val="none"/>
        <c:tickLblPos val="none"/>
        <c:crossAx val="92120576"/>
        <c:crosses val="autoZero"/>
        <c:auto val="1"/>
        <c:lblOffset val="100"/>
        <c:baseTimeUnit val="years"/>
      </c:dateAx>
      <c:valAx>
        <c:axId val="921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2B-4737-840C-014429DE1027}"/>
            </c:ext>
          </c:extLst>
        </c:ser>
        <c:dLbls>
          <c:showLegendKey val="0"/>
          <c:showVal val="0"/>
          <c:showCatName val="0"/>
          <c:showSerName val="0"/>
          <c:showPercent val="0"/>
          <c:showBubbleSize val="0"/>
        </c:dLbls>
        <c:gapWidth val="150"/>
        <c:axId val="92227456"/>
        <c:axId val="922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2B-4737-840C-014429DE1027}"/>
            </c:ext>
          </c:extLst>
        </c:ser>
        <c:dLbls>
          <c:showLegendKey val="0"/>
          <c:showVal val="0"/>
          <c:showCatName val="0"/>
          <c:showSerName val="0"/>
          <c:showPercent val="0"/>
          <c:showBubbleSize val="0"/>
        </c:dLbls>
        <c:marker val="1"/>
        <c:smooth val="0"/>
        <c:axId val="92227456"/>
        <c:axId val="92237824"/>
      </c:lineChart>
      <c:dateAx>
        <c:axId val="92227456"/>
        <c:scaling>
          <c:orientation val="minMax"/>
        </c:scaling>
        <c:delete val="1"/>
        <c:axPos val="b"/>
        <c:numFmt formatCode="ge" sourceLinked="1"/>
        <c:majorTickMark val="none"/>
        <c:minorTickMark val="none"/>
        <c:tickLblPos val="none"/>
        <c:crossAx val="92237824"/>
        <c:crosses val="autoZero"/>
        <c:auto val="1"/>
        <c:lblOffset val="100"/>
        <c:baseTimeUnit val="years"/>
      </c:dateAx>
      <c:valAx>
        <c:axId val="922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B0-4159-AF4F-DF08FC3BA26C}"/>
            </c:ext>
          </c:extLst>
        </c:ser>
        <c:dLbls>
          <c:showLegendKey val="0"/>
          <c:showVal val="0"/>
          <c:showCatName val="0"/>
          <c:showSerName val="0"/>
          <c:showPercent val="0"/>
          <c:showBubbleSize val="0"/>
        </c:dLbls>
        <c:gapWidth val="150"/>
        <c:axId val="92264704"/>
        <c:axId val="933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B0-4159-AF4F-DF08FC3BA26C}"/>
            </c:ext>
          </c:extLst>
        </c:ser>
        <c:dLbls>
          <c:showLegendKey val="0"/>
          <c:showVal val="0"/>
          <c:showCatName val="0"/>
          <c:showSerName val="0"/>
          <c:showPercent val="0"/>
          <c:showBubbleSize val="0"/>
        </c:dLbls>
        <c:marker val="1"/>
        <c:smooth val="0"/>
        <c:axId val="92264704"/>
        <c:axId val="93323648"/>
      </c:lineChart>
      <c:dateAx>
        <c:axId val="92264704"/>
        <c:scaling>
          <c:orientation val="minMax"/>
        </c:scaling>
        <c:delete val="1"/>
        <c:axPos val="b"/>
        <c:numFmt formatCode="ge" sourceLinked="1"/>
        <c:majorTickMark val="none"/>
        <c:minorTickMark val="none"/>
        <c:tickLblPos val="none"/>
        <c:crossAx val="93323648"/>
        <c:crosses val="autoZero"/>
        <c:auto val="1"/>
        <c:lblOffset val="100"/>
        <c:baseTimeUnit val="years"/>
      </c:dateAx>
      <c:valAx>
        <c:axId val="933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563.37</c:v>
                </c:pt>
                <c:pt idx="1">
                  <c:v>504.21</c:v>
                </c:pt>
                <c:pt idx="2">
                  <c:v>436.09</c:v>
                </c:pt>
                <c:pt idx="3">
                  <c:v>372.61</c:v>
                </c:pt>
                <c:pt idx="4">
                  <c:v>294.92</c:v>
                </c:pt>
              </c:numCache>
            </c:numRef>
          </c:val>
          <c:extLst xmlns:c16r2="http://schemas.microsoft.com/office/drawing/2015/06/chart">
            <c:ext xmlns:c16="http://schemas.microsoft.com/office/drawing/2014/chart" uri="{C3380CC4-5D6E-409C-BE32-E72D297353CC}">
              <c16:uniqueId val="{00000000-9F13-409C-9C0B-E633C534554A}"/>
            </c:ext>
          </c:extLst>
        </c:ser>
        <c:dLbls>
          <c:showLegendKey val="0"/>
          <c:showVal val="0"/>
          <c:showCatName val="0"/>
          <c:showSerName val="0"/>
          <c:showPercent val="0"/>
          <c:showBubbleSize val="0"/>
        </c:dLbls>
        <c:gapWidth val="150"/>
        <c:axId val="93361280"/>
        <c:axId val="933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9F13-409C-9C0B-E633C534554A}"/>
            </c:ext>
          </c:extLst>
        </c:ser>
        <c:dLbls>
          <c:showLegendKey val="0"/>
          <c:showVal val="0"/>
          <c:showCatName val="0"/>
          <c:showSerName val="0"/>
          <c:showPercent val="0"/>
          <c:showBubbleSize val="0"/>
        </c:dLbls>
        <c:marker val="1"/>
        <c:smooth val="0"/>
        <c:axId val="93361280"/>
        <c:axId val="93363200"/>
      </c:lineChart>
      <c:dateAx>
        <c:axId val="93361280"/>
        <c:scaling>
          <c:orientation val="minMax"/>
        </c:scaling>
        <c:delete val="1"/>
        <c:axPos val="b"/>
        <c:numFmt formatCode="ge" sourceLinked="1"/>
        <c:majorTickMark val="none"/>
        <c:minorTickMark val="none"/>
        <c:tickLblPos val="none"/>
        <c:crossAx val="93363200"/>
        <c:crosses val="autoZero"/>
        <c:auto val="1"/>
        <c:lblOffset val="100"/>
        <c:baseTimeUnit val="years"/>
      </c:dateAx>
      <c:valAx>
        <c:axId val="933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47.07</c:v>
                </c:pt>
                <c:pt idx="1">
                  <c:v>44.31</c:v>
                </c:pt>
                <c:pt idx="2">
                  <c:v>45.13</c:v>
                </c:pt>
                <c:pt idx="3">
                  <c:v>24.98</c:v>
                </c:pt>
                <c:pt idx="4">
                  <c:v>46.81</c:v>
                </c:pt>
              </c:numCache>
            </c:numRef>
          </c:val>
          <c:extLst xmlns:c16r2="http://schemas.microsoft.com/office/drawing/2015/06/chart">
            <c:ext xmlns:c16="http://schemas.microsoft.com/office/drawing/2014/chart" uri="{C3380CC4-5D6E-409C-BE32-E72D297353CC}">
              <c16:uniqueId val="{00000000-8F58-4682-8A82-135CF75E9396}"/>
            </c:ext>
          </c:extLst>
        </c:ser>
        <c:dLbls>
          <c:showLegendKey val="0"/>
          <c:showVal val="0"/>
          <c:showCatName val="0"/>
          <c:showSerName val="0"/>
          <c:showPercent val="0"/>
          <c:showBubbleSize val="0"/>
        </c:dLbls>
        <c:gapWidth val="150"/>
        <c:axId val="93459968"/>
        <c:axId val="934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8F58-4682-8A82-135CF75E9396}"/>
            </c:ext>
          </c:extLst>
        </c:ser>
        <c:dLbls>
          <c:showLegendKey val="0"/>
          <c:showVal val="0"/>
          <c:showCatName val="0"/>
          <c:showSerName val="0"/>
          <c:showPercent val="0"/>
          <c:showBubbleSize val="0"/>
        </c:dLbls>
        <c:marker val="1"/>
        <c:smooth val="0"/>
        <c:axId val="93459968"/>
        <c:axId val="93461888"/>
      </c:lineChart>
      <c:dateAx>
        <c:axId val="93459968"/>
        <c:scaling>
          <c:orientation val="minMax"/>
        </c:scaling>
        <c:delete val="1"/>
        <c:axPos val="b"/>
        <c:numFmt formatCode="ge" sourceLinked="1"/>
        <c:majorTickMark val="none"/>
        <c:minorTickMark val="none"/>
        <c:tickLblPos val="none"/>
        <c:crossAx val="93461888"/>
        <c:crosses val="autoZero"/>
        <c:auto val="1"/>
        <c:lblOffset val="100"/>
        <c:baseTimeUnit val="years"/>
      </c:dateAx>
      <c:valAx>
        <c:axId val="934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246.84</c:v>
                </c:pt>
                <c:pt idx="1">
                  <c:v>290.10000000000002</c:v>
                </c:pt>
                <c:pt idx="2">
                  <c:v>306.39</c:v>
                </c:pt>
                <c:pt idx="3">
                  <c:v>518.88</c:v>
                </c:pt>
                <c:pt idx="4">
                  <c:v>337.18</c:v>
                </c:pt>
              </c:numCache>
            </c:numRef>
          </c:val>
          <c:extLst xmlns:c16r2="http://schemas.microsoft.com/office/drawing/2015/06/chart">
            <c:ext xmlns:c16="http://schemas.microsoft.com/office/drawing/2014/chart" uri="{C3380CC4-5D6E-409C-BE32-E72D297353CC}">
              <c16:uniqueId val="{00000000-0385-4EC5-B198-B1E2B91D697E}"/>
            </c:ext>
          </c:extLst>
        </c:ser>
        <c:dLbls>
          <c:showLegendKey val="0"/>
          <c:showVal val="0"/>
          <c:showCatName val="0"/>
          <c:showSerName val="0"/>
          <c:showPercent val="0"/>
          <c:showBubbleSize val="0"/>
        </c:dLbls>
        <c:gapWidth val="150"/>
        <c:axId val="93500928"/>
        <c:axId val="935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0385-4EC5-B198-B1E2B91D697E}"/>
            </c:ext>
          </c:extLst>
        </c:ser>
        <c:dLbls>
          <c:showLegendKey val="0"/>
          <c:showVal val="0"/>
          <c:showCatName val="0"/>
          <c:showSerName val="0"/>
          <c:showPercent val="0"/>
          <c:showBubbleSize val="0"/>
        </c:dLbls>
        <c:marker val="1"/>
        <c:smooth val="0"/>
        <c:axId val="93500928"/>
        <c:axId val="93502848"/>
      </c:lineChart>
      <c:dateAx>
        <c:axId val="93500928"/>
        <c:scaling>
          <c:orientation val="minMax"/>
        </c:scaling>
        <c:delete val="1"/>
        <c:axPos val="b"/>
        <c:numFmt formatCode="ge" sourceLinked="1"/>
        <c:majorTickMark val="none"/>
        <c:minorTickMark val="none"/>
        <c:tickLblPos val="none"/>
        <c:crossAx val="93502848"/>
        <c:crosses val="autoZero"/>
        <c:auto val="1"/>
        <c:lblOffset val="100"/>
        <c:baseTimeUnit val="years"/>
      </c:dateAx>
      <c:valAx>
        <c:axId val="935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和歌山県　高野町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3243</v>
      </c>
      <c r="AM8" s="50"/>
      <c r="AN8" s="50"/>
      <c r="AO8" s="50"/>
      <c r="AP8" s="50"/>
      <c r="AQ8" s="50"/>
      <c r="AR8" s="50"/>
      <c r="AS8" s="50"/>
      <c r="AT8" s="45">
        <f>データ!T6</f>
        <v>137.03</v>
      </c>
      <c r="AU8" s="45"/>
      <c r="AV8" s="45"/>
      <c r="AW8" s="45"/>
      <c r="AX8" s="45"/>
      <c r="AY8" s="45"/>
      <c r="AZ8" s="45"/>
      <c r="BA8" s="45"/>
      <c r="BB8" s="45">
        <f>データ!U6</f>
        <v>23.67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3.39</v>
      </c>
      <c r="Q10" s="45"/>
      <c r="R10" s="45"/>
      <c r="S10" s="45"/>
      <c r="T10" s="45"/>
      <c r="U10" s="45"/>
      <c r="V10" s="45"/>
      <c r="W10" s="45">
        <f>データ!Q6</f>
        <v>100</v>
      </c>
      <c r="X10" s="45"/>
      <c r="Y10" s="45"/>
      <c r="Z10" s="45"/>
      <c r="AA10" s="45"/>
      <c r="AB10" s="45"/>
      <c r="AC10" s="45"/>
      <c r="AD10" s="50">
        <f>データ!R6</f>
        <v>3400</v>
      </c>
      <c r="AE10" s="50"/>
      <c r="AF10" s="50"/>
      <c r="AG10" s="50"/>
      <c r="AH10" s="50"/>
      <c r="AI10" s="50"/>
      <c r="AJ10" s="50"/>
      <c r="AK10" s="2"/>
      <c r="AL10" s="50">
        <f>データ!V6</f>
        <v>108</v>
      </c>
      <c r="AM10" s="50"/>
      <c r="AN10" s="50"/>
      <c r="AO10" s="50"/>
      <c r="AP10" s="50"/>
      <c r="AQ10" s="50"/>
      <c r="AR10" s="50"/>
      <c r="AS10" s="50"/>
      <c r="AT10" s="45">
        <f>データ!W6</f>
        <v>0.31</v>
      </c>
      <c r="AU10" s="45"/>
      <c r="AV10" s="45"/>
      <c r="AW10" s="45"/>
      <c r="AX10" s="45"/>
      <c r="AY10" s="45"/>
      <c r="AZ10" s="45"/>
      <c r="BA10" s="45"/>
      <c r="BB10" s="45">
        <f>データ!X6</f>
        <v>348.39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124</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123</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303445</v>
      </c>
      <c r="D6" s="33">
        <f t="shared" si="3"/>
        <v>47</v>
      </c>
      <c r="E6" s="33">
        <f t="shared" si="3"/>
        <v>17</v>
      </c>
      <c r="F6" s="33">
        <f t="shared" si="3"/>
        <v>5</v>
      </c>
      <c r="G6" s="33">
        <f t="shared" si="3"/>
        <v>0</v>
      </c>
      <c r="H6" s="33" t="str">
        <f t="shared" si="3"/>
        <v>和歌山県　高野町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3.39</v>
      </c>
      <c r="Q6" s="34">
        <f t="shared" si="3"/>
        <v>100</v>
      </c>
      <c r="R6" s="34">
        <f t="shared" si="3"/>
        <v>3400</v>
      </c>
      <c r="S6" s="34">
        <f t="shared" si="3"/>
        <v>3243</v>
      </c>
      <c r="T6" s="34">
        <f t="shared" si="3"/>
        <v>137.03</v>
      </c>
      <c r="U6" s="34">
        <f t="shared" si="3"/>
        <v>23.67</v>
      </c>
      <c r="V6" s="34">
        <f t="shared" si="3"/>
        <v>108</v>
      </c>
      <c r="W6" s="34">
        <f t="shared" si="3"/>
        <v>0.31</v>
      </c>
      <c r="X6" s="34">
        <f t="shared" si="3"/>
        <v>348.39</v>
      </c>
      <c r="Y6" s="35">
        <f>IF(Y7="",NA(),Y7)</f>
        <v>118.41</v>
      </c>
      <c r="Z6" s="35">
        <f t="shared" ref="Z6:AH6" si="4">IF(Z7="",NA(),Z7)</f>
        <v>95.67</v>
      </c>
      <c r="AA6" s="35">
        <f t="shared" si="4"/>
        <v>78.98</v>
      </c>
      <c r="AB6" s="35">
        <f t="shared" si="4"/>
        <v>102.09</v>
      </c>
      <c r="AC6" s="35">
        <f t="shared" si="4"/>
        <v>104.71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563.37</v>
      </c>
      <c r="BG6" s="35">
        <f t="shared" ref="BG6:BO6" si="7">IF(BG7="",NA(),BG7)</f>
        <v>504.21</v>
      </c>
      <c r="BH6" s="35">
        <f t="shared" si="7"/>
        <v>436.09</v>
      </c>
      <c r="BI6" s="35">
        <f t="shared" si="7"/>
        <v>372.61</v>
      </c>
      <c r="BJ6" s="35">
        <f t="shared" si="7"/>
        <v>294.92</v>
      </c>
      <c r="BK6" s="35">
        <f t="shared" si="7"/>
        <v>1144.05</v>
      </c>
      <c r="BL6" s="35">
        <f t="shared" si="7"/>
        <v>1126.77</v>
      </c>
      <c r="BM6" s="35">
        <f t="shared" si="7"/>
        <v>1044.8</v>
      </c>
      <c r="BN6" s="35">
        <f t="shared" si="7"/>
        <v>1081.8</v>
      </c>
      <c r="BO6" s="35">
        <f t="shared" si="7"/>
        <v>974.93</v>
      </c>
      <c r="BP6" s="34" t="str">
        <f>IF(BP7="","",IF(BP7="-","【-】","【"&amp;SUBSTITUTE(TEXT(BP7,"#,##0.00"),"-","△")&amp;"】"))</f>
        <v>【914.53】</v>
      </c>
      <c r="BQ6" s="35">
        <f>IF(BQ7="",NA(),BQ7)</f>
        <v>47.07</v>
      </c>
      <c r="BR6" s="35">
        <f t="shared" ref="BR6:BZ6" si="8">IF(BR7="",NA(),BR7)</f>
        <v>44.31</v>
      </c>
      <c r="BS6" s="35">
        <f t="shared" si="8"/>
        <v>45.13</v>
      </c>
      <c r="BT6" s="35">
        <f t="shared" si="8"/>
        <v>24.98</v>
      </c>
      <c r="BU6" s="35">
        <f t="shared" si="8"/>
        <v>46.81</v>
      </c>
      <c r="BV6" s="35">
        <f t="shared" si="8"/>
        <v>42.48</v>
      </c>
      <c r="BW6" s="35">
        <f t="shared" si="8"/>
        <v>50.9</v>
      </c>
      <c r="BX6" s="35">
        <f t="shared" si="8"/>
        <v>50.82</v>
      </c>
      <c r="BY6" s="35">
        <f t="shared" si="8"/>
        <v>52.19</v>
      </c>
      <c r="BZ6" s="35">
        <f t="shared" si="8"/>
        <v>55.32</v>
      </c>
      <c r="CA6" s="34" t="str">
        <f>IF(CA7="","",IF(CA7="-","【-】","【"&amp;SUBSTITUTE(TEXT(CA7,"#,##0.00"),"-","△")&amp;"】"))</f>
        <v>【55.73】</v>
      </c>
      <c r="CB6" s="35">
        <f>IF(CB7="",NA(),CB7)</f>
        <v>246.84</v>
      </c>
      <c r="CC6" s="35">
        <f t="shared" ref="CC6:CK6" si="9">IF(CC7="",NA(),CC7)</f>
        <v>290.10000000000002</v>
      </c>
      <c r="CD6" s="35">
        <f t="shared" si="9"/>
        <v>306.39</v>
      </c>
      <c r="CE6" s="35">
        <f t="shared" si="9"/>
        <v>518.88</v>
      </c>
      <c r="CF6" s="35">
        <f t="shared" si="9"/>
        <v>337.18</v>
      </c>
      <c r="CG6" s="35">
        <f t="shared" si="9"/>
        <v>343.8</v>
      </c>
      <c r="CH6" s="35">
        <f t="shared" si="9"/>
        <v>293.27</v>
      </c>
      <c r="CI6" s="35">
        <f t="shared" si="9"/>
        <v>300.52</v>
      </c>
      <c r="CJ6" s="35">
        <f t="shared" si="9"/>
        <v>296.14</v>
      </c>
      <c r="CK6" s="35">
        <f t="shared" si="9"/>
        <v>283.17</v>
      </c>
      <c r="CL6" s="34" t="str">
        <f>IF(CL7="","",IF(CL7="-","【-】","【"&amp;SUBSTITUTE(TEXT(CL7,"#,##0.00"),"-","△")&amp;"】"))</f>
        <v>【276.78】</v>
      </c>
      <c r="CM6" s="35">
        <f>IF(CM7="",NA(),CM7)</f>
        <v>61.73</v>
      </c>
      <c r="CN6" s="35">
        <f t="shared" ref="CN6:CV6" si="10">IF(CN7="",NA(),CN7)</f>
        <v>61.73</v>
      </c>
      <c r="CO6" s="35">
        <f t="shared" si="10"/>
        <v>64.2</v>
      </c>
      <c r="CP6" s="35">
        <f t="shared" si="10"/>
        <v>69.14</v>
      </c>
      <c r="CQ6" s="35">
        <f t="shared" si="10"/>
        <v>60.49</v>
      </c>
      <c r="CR6" s="35">
        <f t="shared" si="10"/>
        <v>46.06</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303445</v>
      </c>
      <c r="D7" s="37">
        <v>47</v>
      </c>
      <c r="E7" s="37">
        <v>17</v>
      </c>
      <c r="F7" s="37">
        <v>5</v>
      </c>
      <c r="G7" s="37">
        <v>0</v>
      </c>
      <c r="H7" s="37" t="s">
        <v>109</v>
      </c>
      <c r="I7" s="37" t="s">
        <v>110</v>
      </c>
      <c r="J7" s="37" t="s">
        <v>111</v>
      </c>
      <c r="K7" s="37" t="s">
        <v>112</v>
      </c>
      <c r="L7" s="37" t="s">
        <v>113</v>
      </c>
      <c r="M7" s="37"/>
      <c r="N7" s="38" t="s">
        <v>114</v>
      </c>
      <c r="O7" s="38" t="s">
        <v>115</v>
      </c>
      <c r="P7" s="38">
        <v>3.39</v>
      </c>
      <c r="Q7" s="38">
        <v>100</v>
      </c>
      <c r="R7" s="38">
        <v>3400</v>
      </c>
      <c r="S7" s="38">
        <v>3243</v>
      </c>
      <c r="T7" s="38">
        <v>137.03</v>
      </c>
      <c r="U7" s="38">
        <v>23.67</v>
      </c>
      <c r="V7" s="38">
        <v>108</v>
      </c>
      <c r="W7" s="38">
        <v>0.31</v>
      </c>
      <c r="X7" s="38">
        <v>348.39</v>
      </c>
      <c r="Y7" s="38">
        <v>118.41</v>
      </c>
      <c r="Z7" s="38">
        <v>95.67</v>
      </c>
      <c r="AA7" s="38">
        <v>78.98</v>
      </c>
      <c r="AB7" s="38">
        <v>102.09</v>
      </c>
      <c r="AC7" s="38">
        <v>104.71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563.37</v>
      </c>
      <c r="BG7" s="38">
        <v>504.21</v>
      </c>
      <c r="BH7" s="38">
        <v>436.09</v>
      </c>
      <c r="BI7" s="38">
        <v>372.61</v>
      </c>
      <c r="BJ7" s="38">
        <v>294.92</v>
      </c>
      <c r="BK7" s="38">
        <v>1144.05</v>
      </c>
      <c r="BL7" s="38">
        <v>1126.77</v>
      </c>
      <c r="BM7" s="38">
        <v>1044.8</v>
      </c>
      <c r="BN7" s="38">
        <v>1081.8</v>
      </c>
      <c r="BO7" s="38">
        <v>974.93</v>
      </c>
      <c r="BP7" s="38">
        <v>914.53</v>
      </c>
      <c r="BQ7" s="38">
        <v>47.07</v>
      </c>
      <c r="BR7" s="38">
        <v>44.31</v>
      </c>
      <c r="BS7" s="38">
        <v>45.13</v>
      </c>
      <c r="BT7" s="38">
        <v>24.98</v>
      </c>
      <c r="BU7" s="38">
        <v>46.81</v>
      </c>
      <c r="BV7" s="38">
        <v>42.48</v>
      </c>
      <c r="BW7" s="38">
        <v>50.9</v>
      </c>
      <c r="BX7" s="38">
        <v>50.82</v>
      </c>
      <c r="BY7" s="38">
        <v>52.19</v>
      </c>
      <c r="BZ7" s="38">
        <v>55.32</v>
      </c>
      <c r="CA7" s="38">
        <v>55.73</v>
      </c>
      <c r="CB7" s="38">
        <v>246.84</v>
      </c>
      <c r="CC7" s="38">
        <v>290.10000000000002</v>
      </c>
      <c r="CD7" s="38">
        <v>306.39</v>
      </c>
      <c r="CE7" s="38">
        <v>518.88</v>
      </c>
      <c r="CF7" s="38">
        <v>337.18</v>
      </c>
      <c r="CG7" s="38">
        <v>343.8</v>
      </c>
      <c r="CH7" s="38">
        <v>293.27</v>
      </c>
      <c r="CI7" s="38">
        <v>300.52</v>
      </c>
      <c r="CJ7" s="38">
        <v>296.14</v>
      </c>
      <c r="CK7" s="38">
        <v>283.17</v>
      </c>
      <c r="CL7" s="38">
        <v>276.77999999999997</v>
      </c>
      <c r="CM7" s="38">
        <v>61.73</v>
      </c>
      <c r="CN7" s="38">
        <v>61.73</v>
      </c>
      <c r="CO7" s="38">
        <v>64.2</v>
      </c>
      <c r="CP7" s="38">
        <v>69.14</v>
      </c>
      <c r="CQ7" s="38">
        <v>60.49</v>
      </c>
      <c r="CR7" s="38">
        <v>46.06</v>
      </c>
      <c r="CS7" s="38">
        <v>53.78</v>
      </c>
      <c r="CT7" s="38">
        <v>53.24</v>
      </c>
      <c r="CU7" s="38">
        <v>52.31</v>
      </c>
      <c r="CV7" s="38">
        <v>60.65</v>
      </c>
      <c r="CW7" s="38">
        <v>59.15</v>
      </c>
      <c r="CX7" s="38">
        <v>100</v>
      </c>
      <c r="CY7" s="38">
        <v>100</v>
      </c>
      <c r="CZ7" s="38">
        <v>100</v>
      </c>
      <c r="DA7" s="38">
        <v>100</v>
      </c>
      <c r="DB7" s="38">
        <v>100</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2017-12-25T02:31:10Z</dcterms:created>
  <dcterms:modified xsi:type="dcterms:W3CDTF">2018-02-19T02:15:42Z</dcterms:modified>
  <cp:category/>
</cp:coreProperties>
</file>