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他の財政関係\財政状況資料集\R1(平成30年度決算）財政状況資料集\提出用\"/>
    </mc:Choice>
  </mc:AlternateContent>
  <xr:revisionPtr revIDLastSave="0" documentId="13_ncr:1_{ED7BD636-86DA-4D46-A6D8-FB796662A054}"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 i="12" l="1"/>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CO34" i="10"/>
  <c r="BW34" i="10"/>
  <c r="BW35" i="10" s="1"/>
  <c r="BW36" i="10" s="1"/>
  <c r="BW37" i="10" s="1"/>
  <c r="BW38" i="10" s="1"/>
  <c r="BW39" i="10" s="1"/>
  <c r="BW40" i="10" s="1"/>
  <c r="BW41"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alcChain>
</file>

<file path=xl/sharedStrings.xml><?xml version="1.0" encoding="utf-8"?>
<sst xmlns="http://schemas.openxmlformats.org/spreadsheetml/2006/main" count="1096" uniqueCount="584">
  <si>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</si>
  <si>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</si>
  <si>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</si>
  <si>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</si>
  <si>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</si>
  <si>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</si>
  <si>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</si>
  <si>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</si>
  <si>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</si>
  <si>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</si>
  <si>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</si>
  <si>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</si>
  <si>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</si>
  <si>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</si>
  <si>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</si>
  <si>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</si>
  <si>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</si>
  <si>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</si>
  <si>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</si>
  <si>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</si>
  <si>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</si>
  <si>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</si>
  <si>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</si>
  <si>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</si>
  <si>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</si>
  <si>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</si>
  <si>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</si>
  <si>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</si>
  <si>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</si>
  <si>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</si>
  <si>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</si>
  <si>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</si>
  <si>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</si>
  <si>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</si>
  <si>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</si>
  <si>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</si>
  <si>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</si>
  <si>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</si>
  <si>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</si>
  <si>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</si>
  <si>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</si>
  <si>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</si>
  <si>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</si>
  <si>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</si>
  <si>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</si>
  <si>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</si>
  <si>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</si>
  <si>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</si>
  <si>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</si>
  <si>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</si>
  <si>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</si>
  <si>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</si>
  <si>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</si>
  <si>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</si>
  <si>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</si>
  <si>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</si>
  <si>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</si>
  <si>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</si>
  <si>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</si>
  <si>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</si>
  <si>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</si>
  <si>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</si>
  <si>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</si>
  <si>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</si>
  <si>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</si>
  <si>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</si>
  <si>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</si>
  <si>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</si>
  <si>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</si>
  <si>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</si>
  <si>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</si>
  <si>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</si>
  <si>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</si>
  <si>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</si>
  <si>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</si>
  <si>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</si>
  <si>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</si>
  <si>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</si>
  <si>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</si>
  <si>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</si>
  <si>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</si>
  <si>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</si>
  <si>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</si>
  <si>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</si>
  <si>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</si>
  <si>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</si>
  <si>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</si>
  <si>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</si>
  <si>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</si>
  <si>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</si>
  <si>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</si>
  <si>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</si>
  <si>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</si>
  <si>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</si>
  <si>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</si>
  <si>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</si>
  <si>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</si>
  <si>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</si>
  <si>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</si>
  <si>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</si>
  <si>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</si>
  <si>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</si>
  <si>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</si>
  <si>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</si>
  <si>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</si>
  <si>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</si>
  <si>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</si>
  <si>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</si>
  <si>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</si>
  <si>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</si>
  <si>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</si>
  <si>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</si>
  <si>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</si>
  <si>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</si>
  <si>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</si>
  <si>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</si>
  <si>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</si>
  <si>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</si>
  <si>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</si>
  <si>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</si>
  <si>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</si>
  <si>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</si>
  <si>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</si>
  <si>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</si>
  <si>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</si>
  <si>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</si>
  <si>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</si>
  <si>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</si>
  <si>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</si>
  <si>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</si>
  <si>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</si>
  <si>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</si>
  <si>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</si>
  <si>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</si>
  <si>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</si>
  <si>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</si>
  <si>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</si>
  <si>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</si>
  <si>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</si>
  <si>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</si>
  <si>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</si>
  <si>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</si>
  <si>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</si>
  <si>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</si>
  <si>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</si>
  <si>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</si>
  <si>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</si>
  <si>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</si>
  <si>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</si>
  <si>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</si>
  <si>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</si>
  <si>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</si>
  <si>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</si>
  <si>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</si>
  <si>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</si>
  <si>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</si>
  <si>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</si>
  <si>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</si>
  <si>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</si>
  <si>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</si>
  <si>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</si>
  <si>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</si>
  <si>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</si>
  <si>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</si>
  <si>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</si>
  <si>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</si>
  <si>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</si>
  <si>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</si>
  <si>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</si>
  <si>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</si>
  <si>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</si>
  <si>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</si>
  <si>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</si>
  <si>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</si>
  <si>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</si>
  <si>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</si>
  <si>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</si>
  <si>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</si>
  <si>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</si>
  <si>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</si>
  <si>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</si>
  <si>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</si>
  <si>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</si>
  <si>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</si>
  <si>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</si>
  <si>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</si>
  <si>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</si>
  <si>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</si>
  <si>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</si>
  <si>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</si>
  <si>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</si>
  <si>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</si>
  <si>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</si>
  <si>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</si>
  <si>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</si>
  <si>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</si>
  <si>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</si>
  <si>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</si>
  <si>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</si>
  <si>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</si>
  <si>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</si>
  <si>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</si>
  <si>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</si>
  <si>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</si>
  <si>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</si>
  <si>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</si>
  <si>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</si>
  <si>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</si>
  <si>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</si>
  <si>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</si>
  <si>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</si>
  <si>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</si>
  <si>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</si>
  <si>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</si>
  <si>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</si>
  <si>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和歌山県高野町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</si>
  <si>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</si>
  <si>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</si>
  <si>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</si>
  <si>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</si>
  <si>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</si>
  <si>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</si>
  <si>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</si>
  <si>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</si>
  <si>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</si>
  <si>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</si>
  <si>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</si>
  <si>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</si>
  <si>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</si>
  <si>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</si>
  <si>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</si>
  <si>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</si>
  <si>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</si>
  <si>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</si>
  <si>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</si>
  <si>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</si>
  <si>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</si>
  <si>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</si>
  <si>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</si>
  <si>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</si>
  <si>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</si>
  <si>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</si>
  <si>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</si>
  <si>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</si>
  <si>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</si>
  <si>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</si>
  <si>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</si>
  <si>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</si>
  <si>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</si>
  <si>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</si>
  <si>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</si>
  <si>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</si>
  <si>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</si>
  <si>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</si>
  <si>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</si>
  <si>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</si>
  <si>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</si>
  <si>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</si>
  <si>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</si>
  <si>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</si>
  <si>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</si>
  <si>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</si>
  <si>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</si>
  <si>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</si>
  <si>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</si>
  <si>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</si>
  <si>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</si>
  <si>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</si>
  <si>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</si>
  <si>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</si>
  <si>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</si>
  <si>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</si>
  <si>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</si>
  <si>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</si>
  <si>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</si>
  <si>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</si>
  <si>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</si>
  <si>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</si>
  <si>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</si>
  <si>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</si>
  <si>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</si>
  <si>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</si>
  <si>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</si>
  <si>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</si>
  <si>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</si>
  <si>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</si>
  <si>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</si>
  <si>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</si>
  <si>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</si>
  <si>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</si>
  <si>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</si>
  <si>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</si>
  <si>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</si>
  <si>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</si>
  <si>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</si>
  <si>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</si>
  <si>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</si>
  <si>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</si>
  <si>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</si>
  <si>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</si>
  <si>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</si>
  <si>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</si>
  <si>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</si>
  <si>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</si>
  <si>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</si>
  <si>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</si>
  <si>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</si>
  <si>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</si>
  <si>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</si>
  <si>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</si>
  <si>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</si>
  <si>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</si>
  <si>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</si>
  <si>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</si>
  <si>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</si>
  <si>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</si>
  <si>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</si>
  <si>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</si>
  <si>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</si>
  <si>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</si>
  <si>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</si>
  <si>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</si>
  <si>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</si>
  <si>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</si>
  <si>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</si>
  <si>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</si>
  <si>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</si>
  <si>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</si>
  <si>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</si>
  <si>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</si>
  <si>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</si>
  <si>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</si>
  <si>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</si>
  <si>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</si>
  <si>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</si>
  <si>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</si>
  <si>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</si>
  <si>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</si>
  <si>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</si>
  <si>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</si>
  <si>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</si>
  <si>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</si>
  <si>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</si>
  <si>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</si>
  <si>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</si>
  <si>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</si>
  <si>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</si>
  <si>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</si>
  <si>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</si>
  <si>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</si>
  <si>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</si>
  <si>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</si>
  <si>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</si>
  <si>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</si>
  <si>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</si>
  <si>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</si>
  <si>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</si>
  <si>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</si>
  <si>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</si>
  <si>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</si>
  <si>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</si>
  <si>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</si>
  <si>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</si>
  <si>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</si>
  <si>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</si>
  <si>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和歌山県高野町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</si>
  <si>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</si>
  <si>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</si>
  <si>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</si>
  <si>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</si>
  <si>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</si>
  <si>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</si>
  <si>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</si>
  <si>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</si>
  <si>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</si>
  <si>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</si>
  <si>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</si>
  <si>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</si>
  <si>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</si>
  <si>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</si>
  <si>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</si>
  <si>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</si>
  <si>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</si>
  <si>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</si>
  <si>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</si>
  <si>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</si>
  <si>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</si>
  <si>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</si>
  <si>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</si>
  <si>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</si>
  <si>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</si>
  <si>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</si>
  <si>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</si>
  <si>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</si>
  <si>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</si>
  <si>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</si>
  <si>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</si>
  <si>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</si>
  <si>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</si>
  <si>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</si>
  <si>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</si>
  <si>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</si>
  <si>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</si>
  <si>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</si>
  <si>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</si>
  <si>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</si>
  <si>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</si>
  <si>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</si>
  <si>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</si>
  <si>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法非適用企業</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</si>
  <si>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</si>
  <si>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</si>
  <si>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</si>
  <si>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</si>
  <si>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</si>
  <si>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</si>
  <si>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</si>
  <si>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</si>
  <si>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</si>
  <si>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</si>
  <si>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</si>
  <si>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</si>
  <si>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</si>
  <si>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</si>
  <si>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</si>
  <si>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</si>
  <si>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</si>
  <si>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</si>
  <si>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</si>
  <si>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</si>
  <si>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</si>
  <si>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</si>
  <si>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</si>
  <si>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</si>
  <si>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</si>
  <si>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</si>
  <si>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</si>
  <si>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</si>
  <si>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</si>
  <si>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</si>
  <si>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</si>
  <si>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</si>
  <si>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</si>
  <si>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</si>
  <si>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</si>
  <si>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</si>
  <si>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</si>
  <si>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</si>
  <si>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</si>
  <si>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</si>
  <si>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</si>
  <si>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</si>
  <si>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</si>
  <si>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</si>
  <si>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</si>
  <si>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</si>
  <si>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</si>
  <si>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</si>
  <si>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</si>
  <si>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</si>
  <si>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</si>
  <si>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</si>
  <si>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</si>
  <si>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</si>
  <si>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</si>
  <si>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</si>
  <si>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</si>
  <si>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</si>
  <si>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</si>
  <si>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</si>
  <si>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</si>
  <si>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</si>
  <si>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</si>
  <si>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</si>
  <si>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</si>
  <si>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</si>
  <si>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</si>
  <si>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</si>
  <si>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</si>
  <si>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</si>
  <si>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</si>
  <si>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</si>
  <si>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</si>
  <si>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</si>
  <si>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</si>
  <si>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</si>
  <si>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</si>
  <si>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</si>
  <si>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</si>
  <si>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</si>
  <si>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</si>
  <si>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</si>
  <si>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</si>
  <si>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</si>
  <si>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</si>
  <si>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</si>
  <si>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</si>
  <si>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</si>
  <si>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</si>
  <si>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</si>
  <si>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</si>
  <si>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</si>
  <si>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</si>
  <si>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</si>
  <si>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</si>
  <si>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</si>
  <si>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</si>
  <si>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</si>
  <si>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</si>
  <si>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</si>
  <si>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</si>
  <si>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</si>
  <si>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</si>
  <si>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</si>
  <si>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</si>
  <si>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</si>
  <si>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</si>
  <si>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</si>
  <si>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</si>
  <si>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</si>
  <si>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</si>
  <si>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</si>
  <si>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</si>
  <si>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</si>
  <si>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</si>
  <si>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</si>
  <si>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</si>
  <si>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</si>
  <si>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</si>
  <si>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</si>
  <si>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</si>
  <si>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</si>
  <si>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</si>
  <si>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</si>
  <si>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</si>
  <si>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</si>
  <si>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</si>
  <si>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</si>
  <si>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</si>
  <si>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</si>
  <si>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</si>
  <si>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</si>
  <si>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</si>
  <si>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</si>
  <si>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</si>
  <si>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</si>
  <si>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</si>
  <si>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</si>
  <si>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</si>
  <si>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</si>
  <si>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</si>
  <si>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</si>
  <si>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1.61</t>
  </si>
  <si>
    <t>▲ 2.71</t>
  </si>
  <si>
    <t>▲ 17.98</t>
  </si>
  <si>
    <t>高野町水道事業会計</t>
  </si>
  <si>
    <t>高野町国民健康保険特別会計</t>
  </si>
  <si>
    <t>一般会計</t>
  </si>
  <si>
    <t>高野町介護保険特別会計</t>
  </si>
  <si>
    <t>高野町国民健康保険高野山総合診療所特別会計</t>
  </si>
  <si>
    <t>高野町国民健康保険富貴診療所特別会計</t>
  </si>
  <si>
    <t>高野町下水道特別会計</t>
  </si>
  <si>
    <t>高野町簡易水道特別会計</t>
  </si>
  <si>
    <t>その他会計（赤字）</t>
  </si>
  <si>
    <t>その他会計（黒字）</t>
  </si>
  <si>
    <t>H25末</t>
    <phoneticPr fontId="5"/>
  </si>
  <si>
    <t>H26末</t>
    <phoneticPr fontId="5"/>
  </si>
  <si>
    <t>H27末</t>
    <phoneticPr fontId="5"/>
  </si>
  <si>
    <t>H28末</t>
    <phoneticPr fontId="5"/>
  </si>
  <si>
    <t>H29末</t>
    <phoneticPr fontId="5"/>
  </si>
  <si>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</si>
  <si>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</si>
  <si>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</si>
  <si>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</si>
  <si>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</si>
  <si>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</si>
  <si>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</si>
  <si>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</si>
  <si>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ふるさと応援寄付基金</t>
    <rPh sb="4" eb="6">
      <t>オウエン</t>
    </rPh>
    <rPh sb="6" eb="8">
      <t>キフ</t>
    </rPh>
    <rPh sb="8" eb="10">
      <t>キキン</t>
    </rPh>
    <phoneticPr fontId="11"/>
  </si>
  <si>
    <t>地域福祉基金</t>
    <rPh sb="0" eb="2">
      <t>チイキ</t>
    </rPh>
    <rPh sb="2" eb="4">
      <t>フクシ</t>
    </rPh>
    <rPh sb="4" eb="6">
      <t>キキン</t>
    </rPh>
    <phoneticPr fontId="11"/>
  </si>
  <si>
    <t>街並み景観及び自然景観振興整備基金</t>
    <rPh sb="0" eb="2">
      <t>マチナ</t>
    </rPh>
    <rPh sb="3" eb="5">
      <t>ケイカン</t>
    </rPh>
    <rPh sb="5" eb="6">
      <t>オヨ</t>
    </rPh>
    <rPh sb="7" eb="9">
      <t>シゼン</t>
    </rPh>
    <rPh sb="9" eb="11">
      <t>ケイカン</t>
    </rPh>
    <rPh sb="11" eb="13">
      <t>シンコウ</t>
    </rPh>
    <rPh sb="13" eb="15">
      <t>セイビ</t>
    </rPh>
    <rPh sb="15" eb="17">
      <t>キキン</t>
    </rPh>
    <phoneticPr fontId="11"/>
  </si>
  <si>
    <t>公共施設整備基金</t>
    <rPh sb="0" eb="2">
      <t>コウキョウ</t>
    </rPh>
    <rPh sb="2" eb="4">
      <t>シセツ</t>
    </rPh>
    <rPh sb="4" eb="6">
      <t>セイビ</t>
    </rPh>
    <rPh sb="6" eb="8">
      <t>キキン</t>
    </rPh>
    <phoneticPr fontId="11"/>
  </si>
  <si>
    <t>森林整備基金</t>
    <rPh sb="0" eb="2">
      <t>シンリン</t>
    </rPh>
    <rPh sb="2" eb="4">
      <t>セイビ</t>
    </rPh>
    <rPh sb="4" eb="6">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</si>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</sst>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801B-4871-B447-1B2D41B19D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231515</c:v>
                </c:pt>
                <c:pt idx="1">
                  <c:v>187770</c:v>
                </c:pt>
                <c:pt idx="2">
                  <c:v>153988</c:v>
                </c:pt>
                <c:pt idx="3">
                  <c:v>187251</c:v>
                </c:pt>
                <c:pt idx="4">
                  <c:v>92585</c:v>
                </c:pt>
              </c:numCache>
            </c:numRef>
          </c:val>
          <c:smooth val="0"/>
          <c:extLst>
            <c:ext xmlns:c16="http://schemas.microsoft.com/office/drawing/2014/chart" uri="{C3380CC4-5D6E-409C-BE32-E72D297353CC}">
              <c16:uniqueId val="{00000001-801B-4871-B447-1B2D41B19D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7.23</c:v>
                </c:pt>
                <c:pt idx="1">
                  <c:v>7.71</c:v>
                </c:pt>
                <c:pt idx="2">
                  <c:v>5.42</c:v>
                </c:pt>
                <c:pt idx="3">
                  <c:v>5.19</c:v>
                </c:pt>
                <c:pt idx="4">
                  <c:v>2.77</c:v>
                </c:pt>
              </c:numCache>
            </c:numRef>
          </c:val>
          <c:extLst>
            <c:ext xmlns:c16="http://schemas.microsoft.com/office/drawing/2014/chart" uri="{C3380CC4-5D6E-409C-BE32-E72D297353CC}">
              <c16:uniqueId val="{00000000-F16E-4EC2-96F6-5AA46D259A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57.94</c:v>
                </c:pt>
                <c:pt idx="1">
                  <c:v>57.79</c:v>
                </c:pt>
                <c:pt idx="2">
                  <c:v>59.65</c:v>
                </c:pt>
                <c:pt idx="3">
                  <c:v>58.8</c:v>
                </c:pt>
                <c:pt idx="4">
                  <c:v>44.51</c:v>
                </c:pt>
              </c:numCache>
            </c:numRef>
          </c:val>
          <c:extLst>
            <c:ext xmlns:c16="http://schemas.microsoft.com/office/drawing/2014/chart" uri="{C3380CC4-5D6E-409C-BE32-E72D297353CC}">
              <c16:uniqueId val="{00000001-F16E-4EC2-96F6-5AA46D259A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0.59</c:v>
                </c:pt>
                <c:pt idx="1">
                  <c:v>4.3499999999999996</c:v>
                </c:pt>
                <c:pt idx="2">
                  <c:v>-1.61</c:v>
                </c:pt>
                <c:pt idx="3">
                  <c:v>-2.71</c:v>
                </c:pt>
                <c:pt idx="4">
                  <c:v>-17.98</c:v>
                </c:pt>
              </c:numCache>
            </c:numRef>
          </c:val>
          <c:smooth val="0"/>
          <c:extLst>
            <c:ext xmlns:c16="http://schemas.microsoft.com/office/drawing/2014/chart" uri="{C3380CC4-5D6E-409C-BE32-E72D297353CC}">
              <c16:uniqueId val="{00000002-F16E-4EC2-96F6-5AA46D259A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0.26</c:v>
                </c:pt>
                <c:pt idx="2">
                  <c:v>#N/A</c:v>
                </c:pt>
                <c:pt idx="3">
                  <c:v>0.32</c:v>
                </c:pt>
                <c:pt idx="4">
                  <c:v>#N/A</c:v>
                </c:pt>
                <c:pt idx="5">
                  <c:v>0.35</c:v>
                </c:pt>
                <c:pt idx="6">
                  <c:v>#N/A</c:v>
                </c:pt>
                <c:pt idx="7">
                  <c:v>0.4</c:v>
                </c:pt>
                <c:pt idx="8">
                  <c:v>#N/A</c:v>
                </c:pt>
                <c:pt idx="9">
                  <c:v>0.48</c:v>
                </c:pt>
              </c:numCache>
            </c:numRef>
          </c:val>
          <c:extLst>
            <c:ext xmlns:c16="http://schemas.microsoft.com/office/drawing/2014/chart" uri="{C3380CC4-5D6E-409C-BE32-E72D297353CC}">
              <c16:uniqueId val="{00000000-DEF7-41C5-9C32-4A00704E8E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F7-41C5-9C32-4A00704E8EE4}"/>
            </c:ext>
          </c:extLst>
        </c:ser>
        <c:ser>
          <c:idx val="2"/>
          <c:order val="2"/>
          <c:tx>
            <c:strRef>
              <c:f>データシート!$A$29</c:f>
              <c:strCache>
                <c:ptCount val="1"/>
                <c:pt idx="0">
                  <c:v>高野町簡易水道特別会計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0.13</c:v>
                </c:pt>
                <c:pt idx="6">
                  <c:v>#N/A</c:v>
                </c:pt>
                <c:pt idx="7">
                  <c:v>0.38</c:v>
                </c:pt>
                <c:pt idx="8">
                  <c:v>#N/A</c:v>
                </c:pt>
                <c:pt idx="9">
                  <c:v>0.3</c:v>
                </c:pt>
              </c:numCache>
            </c:numRef>
          </c:val>
          <c:extLst>
            <c:ext xmlns:c16="http://schemas.microsoft.com/office/drawing/2014/chart" uri="{C3380CC4-5D6E-409C-BE32-E72D297353CC}">
              <c16:uniqueId val="{00000002-DEF7-41C5-9C32-4A00704E8EE4}"/>
            </c:ext>
          </c:extLst>
        </c:ser>
        <c:ser>
          <c:idx val="3"/>
          <c:order val="3"/>
          <c:tx>
            <c:strRef>
              <c:f>データシート!$A$30</c:f>
              <c:strCache>
                <c:ptCount val="1"/>
                <c:pt idx="0">
                  <c:v>高野町下水道特別会計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0.32</c:v>
                </c:pt>
                <c:pt idx="2">
                  <c:v>#N/A</c:v>
                </c:pt>
                <c:pt idx="3">
                  <c:v>0.28999999999999998</c:v>
                </c:pt>
                <c:pt idx="4">
                  <c:v>#N/A</c:v>
                </c:pt>
                <c:pt idx="5">
                  <c:v>0.23</c:v>
                </c:pt>
                <c:pt idx="6">
                  <c:v>#N/A</c:v>
                </c:pt>
                <c:pt idx="7">
                  <c:v>0.34</c:v>
                </c:pt>
                <c:pt idx="8">
                  <c:v>#N/A</c:v>
                </c:pt>
                <c:pt idx="9">
                  <c:v>0.34</c:v>
                </c:pt>
              </c:numCache>
            </c:numRef>
          </c:val>
          <c:extLst>
            <c:ext xmlns:c16="http://schemas.microsoft.com/office/drawing/2014/chart" uri="{C3380CC4-5D6E-409C-BE32-E72D297353CC}">
              <c16:uniqueId val="{00000003-DEF7-41C5-9C32-4A00704E8EE4}"/>
            </c:ext>
          </c:extLst>
        </c:ser>
        <c:ser>
          <c:idx val="4"/>
          <c:order val="4"/>
          <c:tx>
            <c:strRef>
              <c:f>データシート!$A$31</c:f>
              <c:strCache>
                <c:ptCount val="1"/>
                <c:pt idx="0">
                  <c:v>高野町国民健康保険富貴診療所特別会計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0.25</c:v>
                </c:pt>
                <c:pt idx="4">
                  <c:v>#N/A</c:v>
                </c:pt>
                <c:pt idx="5">
                  <c:v>0.23</c:v>
                </c:pt>
                <c:pt idx="6">
                  <c:v>#N/A</c:v>
                </c:pt>
                <c:pt idx="7">
                  <c:v>0.54</c:v>
                </c:pt>
                <c:pt idx="8">
                  <c:v>#N/A</c:v>
                </c:pt>
                <c:pt idx="9">
                  <c:v>0.47</c:v>
                </c:pt>
              </c:numCache>
            </c:numRef>
          </c:val>
          <c:extLst>
            <c:ext xmlns:c16="http://schemas.microsoft.com/office/drawing/2014/chart" uri="{C3380CC4-5D6E-409C-BE32-E72D297353CC}">
              <c16:uniqueId val="{00000004-DEF7-41C5-9C32-4A00704E8EE4}"/>
            </c:ext>
          </c:extLst>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0.93</c:v>
                </c:pt>
                <c:pt idx="2">
                  <c:v>#N/A</c:v>
                </c:pt>
                <c:pt idx="3">
                  <c:v>1.38</c:v>
                </c:pt>
                <c:pt idx="4">
                  <c:v>#N/A</c:v>
                </c:pt>
                <c:pt idx="5">
                  <c:v>1.59</c:v>
                </c:pt>
                <c:pt idx="6">
                  <c:v>#N/A</c:v>
                </c:pt>
                <c:pt idx="7">
                  <c:v>1.57</c:v>
                </c:pt>
                <c:pt idx="8">
                  <c:v>#N/A</c:v>
                </c:pt>
                <c:pt idx="9">
                  <c:v>1.52</c:v>
                </c:pt>
              </c:numCache>
            </c:numRef>
          </c:val>
          <c:extLst>
            <c:ext xmlns:c16="http://schemas.microsoft.com/office/drawing/2014/chart" uri="{C3380CC4-5D6E-409C-BE32-E72D297353CC}">
              <c16:uniqueId val="{00000005-DEF7-41C5-9C32-4A00704E8EE4}"/>
            </c:ext>
          </c:extLst>
        </c:ser>
        <c:ser>
          <c:idx val="6"/>
          <c:order val="6"/>
          <c:tx>
            <c:strRef>
              <c:f>データシート!$A$33</c:f>
              <c:strCache>
                <c:ptCount val="1"/>
                <c:pt idx="0">
                  <c:v>高野町介護保険特別会計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1.63</c:v>
                </c:pt>
                <c:pt idx="2">
                  <c:v>#N/A</c:v>
                </c:pt>
                <c:pt idx="3">
                  <c:v>1.41</c:v>
                </c:pt>
                <c:pt idx="4">
                  <c:v>#N/A</c:v>
                </c:pt>
                <c:pt idx="5">
                  <c:v>1.8</c:v>
                </c:pt>
                <c:pt idx="6">
                  <c:v>#N/A</c:v>
                </c:pt>
                <c:pt idx="7">
                  <c:v>1.25</c:v>
                </c:pt>
                <c:pt idx="8">
                  <c:v>#N/A</c:v>
                </c:pt>
                <c:pt idx="9">
                  <c:v>2.27</c:v>
                </c:pt>
              </c:numCache>
            </c:numRef>
          </c:val>
          <c:extLst>
            <c:ext xmlns:c16="http://schemas.microsoft.com/office/drawing/2014/chart" uri="{C3380CC4-5D6E-409C-BE32-E72D297353CC}">
              <c16:uniqueId val="{00000006-DEF7-41C5-9C32-4A00704E8E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7.23</c:v>
                </c:pt>
                <c:pt idx="2">
                  <c:v>#N/A</c:v>
                </c:pt>
                <c:pt idx="3">
                  <c:v>7.71</c:v>
                </c:pt>
                <c:pt idx="4">
                  <c:v>#N/A</c:v>
                </c:pt>
                <c:pt idx="5">
                  <c:v>5.41</c:v>
                </c:pt>
                <c:pt idx="6">
                  <c:v>#N/A</c:v>
                </c:pt>
                <c:pt idx="7">
                  <c:v>5.19</c:v>
                </c:pt>
                <c:pt idx="8">
                  <c:v>#N/A</c:v>
                </c:pt>
                <c:pt idx="9">
                  <c:v>2.76</c:v>
                </c:pt>
              </c:numCache>
            </c:numRef>
          </c:val>
          <c:extLst>
            <c:ext xmlns:c16="http://schemas.microsoft.com/office/drawing/2014/chart" uri="{C3380CC4-5D6E-409C-BE32-E72D297353CC}">
              <c16:uniqueId val="{00000007-DEF7-41C5-9C32-4A00704E8EE4}"/>
            </c:ext>
          </c:extLst>
        </c:ser>
        <c:ser>
          <c:idx val="8"/>
          <c:order val="8"/>
          <c:tx>
            <c:strRef>
              <c:f>データシート!$A$35</c:f>
              <c:strCache>
                <c:ptCount val="1"/>
                <c:pt idx="0">
                  <c:v>高野町国民健康保険特別会計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6.25</c:v>
                </c:pt>
                <c:pt idx="2">
                  <c:v>#N/A</c:v>
                </c:pt>
                <c:pt idx="3">
                  <c:v>5.87</c:v>
                </c:pt>
                <c:pt idx="4">
                  <c:v>#N/A</c:v>
                </c:pt>
                <c:pt idx="5">
                  <c:v>5.92</c:v>
                </c:pt>
                <c:pt idx="6">
                  <c:v>#N/A</c:v>
                </c:pt>
                <c:pt idx="7">
                  <c:v>5.0199999999999996</c:v>
                </c:pt>
                <c:pt idx="8">
                  <c:v>#N/A</c:v>
                </c:pt>
                <c:pt idx="9">
                  <c:v>4.4400000000000004</c:v>
                </c:pt>
              </c:numCache>
            </c:numRef>
          </c:val>
          <c:extLst>
            <c:ext xmlns:c16="http://schemas.microsoft.com/office/drawing/2014/chart" uri="{C3380CC4-5D6E-409C-BE32-E72D297353CC}">
              <c16:uniqueId val="{00000008-DEF7-41C5-9C32-4A00704E8EE4}"/>
            </c:ext>
          </c:extLst>
        </c:ser>
        <c:ser>
          <c:idx val="9"/>
          <c:order val="9"/>
          <c:tx>
            <c:strRef>
              <c:f>データシート!$A$36</c:f>
              <c:strCache>
                <c:ptCount val="1"/>
                <c:pt idx="0">
                  <c:v>高野町水道事業会計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3.09</c:v>
                </c:pt>
                <c:pt idx="2">
                  <c:v>#N/A</c:v>
                </c:pt>
                <c:pt idx="3">
                  <c:v>3.42</c:v>
                </c:pt>
                <c:pt idx="4">
                  <c:v>#N/A</c:v>
                </c:pt>
                <c:pt idx="5">
                  <c:v>3.68</c:v>
                </c:pt>
                <c:pt idx="6">
                  <c:v>#N/A</c:v>
                </c:pt>
                <c:pt idx="7">
                  <c:v>4.0199999999999996</c:v>
                </c:pt>
                <c:pt idx="8">
                  <c:v>#N/A</c:v>
                </c:pt>
                <c:pt idx="9">
                  <c:v>4.87</c:v>
                </c:pt>
              </c:numCache>
            </c:numRef>
          </c:val>
          <c:extLst>
            <c:ext xmlns:c16="http://schemas.microsoft.com/office/drawing/2014/chart" uri="{C3380CC4-5D6E-409C-BE32-E72D297353CC}">
              <c16:uniqueId val="{00000009-DEF7-41C5-9C32-4A00704E8E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374</c:v>
                </c:pt>
                <c:pt idx="5">
                  <c:v>358</c:v>
                </c:pt>
                <c:pt idx="8">
                  <c:v>362</c:v>
                </c:pt>
                <c:pt idx="11">
                  <c:v>351</c:v>
                </c:pt>
                <c:pt idx="14">
                  <c:v>337</c:v>
                </c:pt>
              </c:numCache>
            </c:numRef>
          </c:val>
          <c:extLst>
            <c:ext xmlns:c16="http://schemas.microsoft.com/office/drawing/2014/chart" uri="{C3380CC4-5D6E-409C-BE32-E72D297353CC}">
              <c16:uniqueId val="{00000000-42EC-410B-B68E-782C719D1E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EC-410B-B68E-782C719D1E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2EC-410B-B68E-782C719D1E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24</c:v>
                </c:pt>
                <c:pt idx="6">
                  <c:v>23</c:v>
                </c:pt>
                <c:pt idx="9">
                  <c:v>24</c:v>
                </c:pt>
                <c:pt idx="12">
                  <c:v>22</c:v>
                </c:pt>
              </c:numCache>
            </c:numRef>
          </c:val>
          <c:extLst>
            <c:ext xmlns:c16="http://schemas.microsoft.com/office/drawing/2014/chart" uri="{C3380CC4-5D6E-409C-BE32-E72D297353CC}">
              <c16:uniqueId val="{00000003-42EC-410B-B68E-782C719D1E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61</c:v>
                </c:pt>
                <c:pt idx="3">
                  <c:v>74</c:v>
                </c:pt>
                <c:pt idx="6">
                  <c:v>85</c:v>
                </c:pt>
                <c:pt idx="9">
                  <c:v>83</c:v>
                </c:pt>
                <c:pt idx="12">
                  <c:v>69</c:v>
                </c:pt>
              </c:numCache>
            </c:numRef>
          </c:val>
          <c:extLst>
            <c:ext xmlns:c16="http://schemas.microsoft.com/office/drawing/2014/chart" uri="{C3380CC4-5D6E-409C-BE32-E72D297353CC}">
              <c16:uniqueId val="{00000004-42EC-410B-B68E-782C719D1E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c:v>
                </c:pt>
                <c:pt idx="3">
                  <c:v>7</c:v>
                </c:pt>
                <c:pt idx="6">
                  <c:v>7</c:v>
                </c:pt>
                <c:pt idx="9">
                  <c:v>0</c:v>
                </c:pt>
                <c:pt idx="12">
                  <c:v>0</c:v>
                </c:pt>
              </c:numCache>
            </c:numRef>
          </c:val>
          <c:extLst>
            <c:ext xmlns:c16="http://schemas.microsoft.com/office/drawing/2014/chart" uri="{C3380CC4-5D6E-409C-BE32-E72D297353CC}">
              <c16:uniqueId val="{00000005-42EC-410B-B68E-782C719D1E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8</c:v>
                </c:pt>
                <c:pt idx="9">
                  <c:v>0</c:v>
                </c:pt>
                <c:pt idx="12">
                  <c:v>0</c:v>
                </c:pt>
              </c:numCache>
            </c:numRef>
          </c:val>
          <c:extLst>
            <c:ext xmlns:c16="http://schemas.microsoft.com/office/drawing/2014/chart" uri="{C3380CC4-5D6E-409C-BE32-E72D297353CC}">
              <c16:uniqueId val="{00000006-42EC-410B-B68E-782C719D1E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402</c:v>
                </c:pt>
                <c:pt idx="3">
                  <c:v>387</c:v>
                </c:pt>
                <c:pt idx="6">
                  <c:v>379</c:v>
                </c:pt>
                <c:pt idx="9">
                  <c:v>360</c:v>
                </c:pt>
                <c:pt idx="12">
                  <c:v>334</c:v>
                </c:pt>
              </c:numCache>
            </c:numRef>
          </c:val>
          <c:extLst>
            <c:ext xmlns:c16="http://schemas.microsoft.com/office/drawing/2014/chart" uri="{C3380CC4-5D6E-409C-BE32-E72D297353CC}">
              <c16:uniqueId val="{00000007-42EC-410B-B68E-782C719D1E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c:v>
                </c:pt>
                <c:pt idx="2">
                  <c:v>#N/A</c:v>
                </c:pt>
                <c:pt idx="3">
                  <c:v>#N/A</c:v>
                </c:pt>
                <c:pt idx="4">
                  <c:v>134</c:v>
                </c:pt>
                <c:pt idx="5">
                  <c:v>#N/A</c:v>
                </c:pt>
                <c:pt idx="6">
                  <c:v>#N/A</c:v>
                </c:pt>
                <c:pt idx="7">
                  <c:v>140</c:v>
                </c:pt>
                <c:pt idx="8">
                  <c:v>#N/A</c:v>
                </c:pt>
                <c:pt idx="9">
                  <c:v>#N/A</c:v>
                </c:pt>
                <c:pt idx="10">
                  <c:v>116</c:v>
                </c:pt>
                <c:pt idx="11">
                  <c:v>#N/A</c:v>
                </c:pt>
                <c:pt idx="12">
                  <c:v>#N/A</c:v>
                </c:pt>
                <c:pt idx="13">
                  <c:v>88</c:v>
                </c:pt>
                <c:pt idx="14">
                  <c:v>#N/A</c:v>
                </c:pt>
              </c:numCache>
            </c:numRef>
          </c:val>
          <c:smooth val="0"/>
          <c:extLst>
            <c:ext xmlns:c16="http://schemas.microsoft.com/office/drawing/2014/chart" uri="{C3380CC4-5D6E-409C-BE32-E72D297353CC}">
              <c16:uniqueId val="{00000008-42EC-410B-B68E-782C719D1E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3078</c:v>
                </c:pt>
                <c:pt idx="5">
                  <c:v>3223</c:v>
                </c:pt>
                <c:pt idx="8">
                  <c:v>3133</c:v>
                </c:pt>
                <c:pt idx="11">
                  <c:v>3301</c:v>
                </c:pt>
                <c:pt idx="14">
                  <c:v>3470</c:v>
                </c:pt>
              </c:numCache>
            </c:numRef>
          </c:val>
          <c:extLst>
            <c:ext xmlns:c16="http://schemas.microsoft.com/office/drawing/2014/chart" uri="{C3380CC4-5D6E-409C-BE32-E72D297353CC}">
              <c16:uniqueId val="{00000000-BEAF-49DA-AD63-534BCFB6A9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557</c:v>
                </c:pt>
                <c:pt idx="5">
                  <c:v>473</c:v>
                </c:pt>
                <c:pt idx="8">
                  <c:v>420</c:v>
                </c:pt>
                <c:pt idx="11">
                  <c:v>374</c:v>
                </c:pt>
                <c:pt idx="14">
                  <c:v>408</c:v>
                </c:pt>
              </c:numCache>
            </c:numRef>
          </c:val>
          <c:extLst>
            <c:ext xmlns:c16="http://schemas.microsoft.com/office/drawing/2014/chart" uri="{C3380CC4-5D6E-409C-BE32-E72D297353CC}">
              <c16:uniqueId val="{00000001-BEAF-49DA-AD63-534BCFB6A9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1882</c:v>
                </c:pt>
                <c:pt idx="5">
                  <c:v>2126</c:v>
                </c:pt>
                <c:pt idx="8">
                  <c:v>2089</c:v>
                </c:pt>
                <c:pt idx="11">
                  <c:v>2024</c:v>
                </c:pt>
                <c:pt idx="14">
                  <c:v>8714</c:v>
                </c:pt>
              </c:numCache>
            </c:numRef>
          </c:val>
          <c:extLst>
            <c:ext xmlns:c16="http://schemas.microsoft.com/office/drawing/2014/chart" uri="{C3380CC4-5D6E-409C-BE32-E72D297353CC}">
              <c16:uniqueId val="{00000002-BEAF-49DA-AD63-534BCFB6A9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AF-49DA-AD63-534BCFB6A9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AF-49DA-AD63-534BCFB6A9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AF-49DA-AD63-534BCFB6A9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677</c:v>
                </c:pt>
                <c:pt idx="3">
                  <c:v>591</c:v>
                </c:pt>
                <c:pt idx="6">
                  <c:v>600</c:v>
                </c:pt>
                <c:pt idx="9">
                  <c:v>579</c:v>
                </c:pt>
                <c:pt idx="12">
                  <c:v>509</c:v>
                </c:pt>
              </c:numCache>
            </c:numRef>
          </c:val>
          <c:extLst>
            <c:ext xmlns:c16="http://schemas.microsoft.com/office/drawing/2014/chart" uri="{C3380CC4-5D6E-409C-BE32-E72D297353CC}">
              <c16:uniqueId val="{00000006-BEAF-49DA-AD63-534BCFB6A9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253</c:v>
                </c:pt>
                <c:pt idx="3">
                  <c:v>226</c:v>
                </c:pt>
                <c:pt idx="6">
                  <c:v>199</c:v>
                </c:pt>
                <c:pt idx="9">
                  <c:v>171</c:v>
                </c:pt>
                <c:pt idx="12">
                  <c:v>143</c:v>
                </c:pt>
              </c:numCache>
            </c:numRef>
          </c:val>
          <c:extLst>
            <c:ext xmlns:c16="http://schemas.microsoft.com/office/drawing/2014/chart" uri="{C3380CC4-5D6E-409C-BE32-E72D297353CC}">
              <c16:uniqueId val="{00000007-BEAF-49DA-AD63-534BCFB6A9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580</c:v>
                </c:pt>
                <c:pt idx="3">
                  <c:v>630</c:v>
                </c:pt>
                <c:pt idx="6">
                  <c:v>700</c:v>
                </c:pt>
                <c:pt idx="9">
                  <c:v>770</c:v>
                </c:pt>
                <c:pt idx="12">
                  <c:v>803</c:v>
                </c:pt>
              </c:numCache>
            </c:numRef>
          </c:val>
          <c:extLst>
            <c:ext xmlns:c16="http://schemas.microsoft.com/office/drawing/2014/chart" uri="{C3380CC4-5D6E-409C-BE32-E72D297353CC}">
              <c16:uniqueId val="{00000008-BEAF-49DA-AD63-534BCFB6A9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c:v>
                </c:pt>
                <c:pt idx="3">
                  <c:v>0</c:v>
                </c:pt>
                <c:pt idx="6">
                  <c:v>0</c:v>
                </c:pt>
                <c:pt idx="9">
                  <c:v>0</c:v>
                </c:pt>
                <c:pt idx="12">
                  <c:v>0</c:v>
                </c:pt>
              </c:numCache>
            </c:numRef>
          </c:val>
          <c:extLst>
            <c:ext xmlns:c16="http://schemas.microsoft.com/office/drawing/2014/chart" uri="{C3380CC4-5D6E-409C-BE32-E72D297353CC}">
              <c16:uniqueId val="{00000009-BEAF-49DA-AD63-534BCFB6A9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3421</c:v>
                </c:pt>
                <c:pt idx="3">
                  <c:v>3482</c:v>
                </c:pt>
                <c:pt idx="6">
                  <c:v>3318</c:v>
                </c:pt>
                <c:pt idx="9">
                  <c:v>3434</c:v>
                </c:pt>
                <c:pt idx="12">
                  <c:v>3442</c:v>
                </c:pt>
              </c:numCache>
            </c:numRef>
          </c:val>
          <c:extLst>
            <c:ext xmlns:c16="http://schemas.microsoft.com/office/drawing/2014/chart" uri="{C3380CC4-5D6E-409C-BE32-E72D297353CC}">
              <c16:uniqueId val="{0000000A-BEAF-49DA-AD63-534BCFB6A9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AF-49DA-AD63-534BCFB6A9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1250</c:v>
                </c:pt>
                <c:pt idx="1">
                  <c:v>1202</c:v>
                </c:pt>
                <c:pt idx="2">
                  <c:v>892</c:v>
                </c:pt>
              </c:numCache>
            </c:numRef>
          </c:val>
          <c:extLst>
            <c:ext xmlns:c16="http://schemas.microsoft.com/office/drawing/2014/chart" uri="{C3380CC4-5D6E-409C-BE32-E72D297353CC}">
              <c16:uniqueId val="{00000000-4A4A-47E8-94AB-8157BC7240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4A4A-47E8-94AB-8157BC7240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658</c:v>
                </c:pt>
                <c:pt idx="1">
                  <c:v>641</c:v>
                </c:pt>
                <c:pt idx="2">
                  <c:v>7641</c:v>
                </c:pt>
              </c:numCache>
            </c:numRef>
          </c:val>
          <c:extLst>
            <c:ext xmlns:c16="http://schemas.microsoft.com/office/drawing/2014/chart" uri="{C3380CC4-5D6E-409C-BE32-E72D297353CC}">
              <c16:uniqueId val="{00000002-4A4A-47E8-94AB-8157BC7240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元利償還金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平成２６年度には</a:t>
          </a:r>
          <a:r>
            <a:rPr kumimoji="1" lang="en-US" altLang="ja-JP" sz="700">
              <a:solidFill>
                <a:sysClr val="windowText" lastClr="000000"/>
              </a:solidFill>
              <a:latin typeface="ＭＳ ゴシック" pitchFamily="49" charset="-128"/>
              <a:ea typeface="ＭＳ ゴシック" pitchFamily="49" charset="-128"/>
            </a:rPr>
            <a:t>402</a:t>
          </a:r>
          <a:r>
            <a:rPr kumimoji="1" lang="ja-JP" altLang="en-US" sz="700">
              <a:solidFill>
                <a:sysClr val="windowText" lastClr="000000"/>
              </a:solidFill>
              <a:latin typeface="ＭＳ ゴシック" pitchFamily="49" charset="-128"/>
              <a:ea typeface="ＭＳ ゴシック" pitchFamily="49" charset="-128"/>
            </a:rPr>
            <a:t>百万円の元利償還があったが起債の新規発行を抑制してきたことにより減少傾向である。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減債基金積立不足算定額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平成２８年度に満期一括償還をおこなったため、減債基金積立不足算定額が生じた。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満期一括償還地方債に係る年度割相当額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平成２８年度の満期一括償還に係る年度割相当額である。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２６年度までは減少傾向であったが、平成２７年度および平成２８年度に増加したのは下水道会計で長寿命化事業に伴う新規借入が増加したためである。平成３０年度は下水道会計繰出金を１０百万円減額したため減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組合等が起こした地方債の元利償還金に対する負担金等</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橋本周辺広域市町村圏組合</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ゴミ施設</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の負担金であり、平成２５年度から始まったピークが令和２年度まで続きその後減少する見通しである。</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算入公債費等</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過去からの起債に対する基準財政需要額であり継続して減少傾向であったが、平成２８年度は都市計画税充当可能額の増により増額となった。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実質公債費比率の分子</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元利償還金等（</a:t>
          </a:r>
          <a:r>
            <a:rPr kumimoji="1" lang="en-US" altLang="ja-JP" sz="700">
              <a:latin typeface="ＭＳ ゴシック" pitchFamily="49" charset="-128"/>
              <a:ea typeface="ＭＳ ゴシック" pitchFamily="49" charset="-128"/>
            </a:rPr>
            <a:t>A</a:t>
          </a:r>
          <a:r>
            <a:rPr kumimoji="1" lang="ja-JP" altLang="en-US" sz="700">
              <a:latin typeface="ＭＳ ゴシック" pitchFamily="49" charset="-128"/>
              <a:ea typeface="ＭＳ ゴシック" pitchFamily="49" charset="-128"/>
            </a:rPr>
            <a:t>）の合計額と算入公債費等がともに減少し、実質公債費比率の分子は前年度に比べ減少した。</a:t>
          </a:r>
        </a:p>
        <a:p>
          <a:endParaRPr kumimoji="1" lang="ja-JP" altLang="en-US"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平成２８年度におこなった一括償還に係るもの。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一般会計等に係る地方債の現在高</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過疎対策事業により新規借入が増加したため、前年度比</a:t>
          </a:r>
          <a:r>
            <a:rPr kumimoji="1" lang="en-US" altLang="ja-JP" sz="700">
              <a:solidFill>
                <a:sysClr val="windowText" lastClr="000000"/>
              </a:solidFill>
              <a:latin typeface="ＭＳ ゴシック" pitchFamily="49" charset="-128"/>
              <a:ea typeface="ＭＳ ゴシック" pitchFamily="49" charset="-128"/>
            </a:rPr>
            <a:t>8</a:t>
          </a:r>
          <a:r>
            <a:rPr kumimoji="1" lang="ja-JP" altLang="en-US" sz="700">
              <a:solidFill>
                <a:sysClr val="windowText" lastClr="000000"/>
              </a:solidFill>
              <a:latin typeface="ＭＳ ゴシック" pitchFamily="49" charset="-128"/>
              <a:ea typeface="ＭＳ ゴシック" pitchFamily="49" charset="-128"/>
            </a:rPr>
            <a:t>百万円増額となった。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債務負担行為に基づく支出予定額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a:t>
          </a:r>
          <a:r>
            <a:rPr kumimoji="1" lang="en-US" altLang="ja-JP" sz="700">
              <a:solidFill>
                <a:sysClr val="windowText" lastClr="000000"/>
              </a:solidFill>
              <a:latin typeface="ＭＳ ゴシック" pitchFamily="49" charset="-128"/>
              <a:ea typeface="ＭＳ ゴシック" pitchFamily="49" charset="-128"/>
            </a:rPr>
            <a:t>25</a:t>
          </a:r>
          <a:r>
            <a:rPr kumimoji="1" lang="ja-JP" altLang="en-US" sz="700">
              <a:solidFill>
                <a:sysClr val="windowText" lastClr="000000"/>
              </a:solidFill>
              <a:latin typeface="ＭＳ ゴシック" pitchFamily="49" charset="-128"/>
              <a:ea typeface="ＭＳ ゴシック" pitchFamily="49" charset="-128"/>
            </a:rPr>
            <a:t>年～</a:t>
          </a:r>
          <a:r>
            <a:rPr kumimoji="1" lang="en-US" altLang="ja-JP" sz="700">
              <a:solidFill>
                <a:sysClr val="windowText" lastClr="000000"/>
              </a:solidFill>
              <a:latin typeface="ＭＳ ゴシック" pitchFamily="49" charset="-128"/>
              <a:ea typeface="ＭＳ ゴシック" pitchFamily="49" charset="-128"/>
            </a:rPr>
            <a:t>27</a:t>
          </a:r>
          <a:r>
            <a:rPr kumimoji="1" lang="ja-JP" altLang="en-US" sz="700">
              <a:solidFill>
                <a:sysClr val="windowText" lastClr="000000"/>
              </a:solidFill>
              <a:latin typeface="ＭＳ ゴシック" pitchFamily="49" charset="-128"/>
              <a:ea typeface="ＭＳ ゴシック" pitchFamily="49" charset="-128"/>
            </a:rPr>
            <a:t>年度に実施した消防救急無線デジタル化整備及び高機能消防指令センター共同整備に係るもの。</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公営企業債等繰入見込額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長寿命化事業が続く下水道事業会計における新規借入増のため</a:t>
          </a:r>
          <a:r>
            <a:rPr kumimoji="1" lang="en-US" altLang="ja-JP" sz="700">
              <a:solidFill>
                <a:sysClr val="windowText" lastClr="000000"/>
              </a:solidFill>
              <a:latin typeface="ＭＳ ゴシック" pitchFamily="49" charset="-128"/>
              <a:ea typeface="ＭＳ ゴシック" pitchFamily="49" charset="-128"/>
            </a:rPr>
            <a:t>33</a:t>
          </a:r>
          <a:r>
            <a:rPr kumimoji="1" lang="ja-JP" altLang="en-US" sz="700">
              <a:solidFill>
                <a:sysClr val="windowText" lastClr="000000"/>
              </a:solidFill>
              <a:latin typeface="ＭＳ ゴシック" pitchFamily="49" charset="-128"/>
              <a:ea typeface="ＭＳ ゴシック" pitchFamily="49" charset="-128"/>
            </a:rPr>
            <a:t>百万円増額となった。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組合等負担等見込額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橋本周辺市町村圏組合</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ゴミ処理施設</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に係る負担金。平成</a:t>
          </a:r>
          <a:r>
            <a:rPr kumimoji="1" lang="en-US" altLang="ja-JP" sz="700">
              <a:solidFill>
                <a:sysClr val="windowText" lastClr="000000"/>
              </a:solidFill>
              <a:latin typeface="ＭＳ ゴシック" pitchFamily="49" charset="-128"/>
              <a:ea typeface="ＭＳ ゴシック" pitchFamily="49" charset="-128"/>
            </a:rPr>
            <a:t>21</a:t>
          </a:r>
          <a:r>
            <a:rPr kumimoji="1" lang="ja-JP" altLang="en-US" sz="700">
              <a:solidFill>
                <a:sysClr val="windowText" lastClr="000000"/>
              </a:solidFill>
              <a:latin typeface="ＭＳ ゴシック" pitchFamily="49" charset="-128"/>
              <a:ea typeface="ＭＳ ゴシック" pitchFamily="49" charset="-128"/>
            </a:rPr>
            <a:t>年度に建設事業は終了し、以後は微減傾向となる。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退職手当負担見込額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一般職・一般会計等対象職員数は</a:t>
          </a:r>
          <a:r>
            <a:rPr kumimoji="1" lang="en-US" altLang="ja-JP" sz="700">
              <a:solidFill>
                <a:sysClr val="windowText" lastClr="000000"/>
              </a:solidFill>
              <a:latin typeface="ＭＳ ゴシック" pitchFamily="49" charset="-128"/>
              <a:ea typeface="ＭＳ ゴシック" pitchFamily="49" charset="-128"/>
            </a:rPr>
            <a:t>4</a:t>
          </a:r>
          <a:r>
            <a:rPr kumimoji="1" lang="ja-JP" altLang="en-US" sz="700">
              <a:solidFill>
                <a:sysClr val="windowText" lastClr="000000"/>
              </a:solidFill>
              <a:latin typeface="ＭＳ ゴシック" pitchFamily="49" charset="-128"/>
              <a:ea typeface="ＭＳ ゴシック" pitchFamily="49" charset="-128"/>
            </a:rPr>
            <a:t>人増となったが、組合等積立額が増加したため退職手当負担見込み額は</a:t>
          </a:r>
          <a:r>
            <a:rPr kumimoji="1" lang="en-US" altLang="ja-JP" sz="700">
              <a:solidFill>
                <a:sysClr val="windowText" lastClr="000000"/>
              </a:solidFill>
              <a:latin typeface="ＭＳ ゴシック" pitchFamily="49" charset="-128"/>
              <a:ea typeface="ＭＳ ゴシック" pitchFamily="49" charset="-128"/>
            </a:rPr>
            <a:t>70</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充当可能基金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年度はふるさと応援寄付基金の積み立て額が</a:t>
          </a:r>
          <a:r>
            <a:rPr kumimoji="1" lang="en-US" altLang="ja-JP" sz="700">
              <a:solidFill>
                <a:sysClr val="windowText" lastClr="000000"/>
              </a:solidFill>
              <a:latin typeface="ＭＳ ゴシック" pitchFamily="49" charset="-128"/>
              <a:ea typeface="ＭＳ ゴシック" pitchFamily="49" charset="-128"/>
            </a:rPr>
            <a:t>7,056</a:t>
          </a:r>
          <a:r>
            <a:rPr kumimoji="1" lang="ja-JP" altLang="en-US" sz="700">
              <a:solidFill>
                <a:sysClr val="windowText" lastClr="000000"/>
              </a:solidFill>
              <a:latin typeface="ＭＳ ゴシック" pitchFamily="49" charset="-128"/>
              <a:ea typeface="ＭＳ ゴシック" pitchFamily="49" charset="-128"/>
            </a:rPr>
            <a:t>百万円と大幅に増額した一方で、ふるさと納税の増収による特別交付税額の大幅な減額に対応するため、財政調整基金から</a:t>
          </a:r>
          <a:r>
            <a:rPr kumimoji="1" lang="en-US" altLang="ja-JP" sz="700">
              <a:solidFill>
                <a:sysClr val="windowText" lastClr="000000"/>
              </a:solidFill>
              <a:latin typeface="ＭＳ ゴシック" pitchFamily="49" charset="-128"/>
              <a:ea typeface="ＭＳ ゴシック" pitchFamily="49" charset="-128"/>
            </a:rPr>
            <a:t>361</a:t>
          </a:r>
          <a:r>
            <a:rPr kumimoji="1" lang="ja-JP" altLang="en-US" sz="700">
              <a:solidFill>
                <a:sysClr val="windowText" lastClr="000000"/>
              </a:solidFill>
              <a:latin typeface="ＭＳ ゴシック" pitchFamily="49" charset="-128"/>
              <a:ea typeface="ＭＳ ゴシック" pitchFamily="49" charset="-128"/>
            </a:rPr>
            <a:t>百万円を取崩し、充当可能基金全体では</a:t>
          </a:r>
          <a:r>
            <a:rPr kumimoji="1" lang="en-US" altLang="ja-JP" sz="700">
              <a:solidFill>
                <a:sysClr val="windowText" lastClr="000000"/>
              </a:solidFill>
              <a:latin typeface="ＭＳ ゴシック" pitchFamily="49" charset="-128"/>
              <a:ea typeface="ＭＳ ゴシック" pitchFamily="49" charset="-128"/>
            </a:rPr>
            <a:t>6,690</a:t>
          </a:r>
          <a:r>
            <a:rPr kumimoji="1" lang="ja-JP" altLang="en-US" sz="700">
              <a:solidFill>
                <a:sysClr val="windowText" lastClr="000000"/>
              </a:solidFill>
              <a:latin typeface="ＭＳ ゴシック" pitchFamily="49" charset="-128"/>
              <a:ea typeface="ＭＳ ゴシック" pitchFamily="49" charset="-128"/>
            </a:rPr>
            <a:t>百万円の増額となった。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充当可能特定歳入</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住宅使用料の充当先である元金償還金について平成</a:t>
          </a:r>
          <a:r>
            <a:rPr kumimoji="1" lang="en-US" altLang="ja-JP" sz="700">
              <a:solidFill>
                <a:sysClr val="windowText" lastClr="000000"/>
              </a:solidFill>
              <a:latin typeface="ＭＳ ゴシック" pitchFamily="49" charset="-128"/>
              <a:ea typeface="ＭＳ ゴシック" pitchFamily="49" charset="-128"/>
            </a:rPr>
            <a:t>29</a:t>
          </a:r>
          <a:r>
            <a:rPr kumimoji="1" lang="ja-JP" altLang="en-US" sz="700">
              <a:solidFill>
                <a:sysClr val="windowText" lastClr="000000"/>
              </a:solidFill>
              <a:latin typeface="ＭＳ ゴシック" pitchFamily="49" charset="-128"/>
              <a:ea typeface="ＭＳ ゴシック" pitchFamily="49" charset="-128"/>
            </a:rPr>
            <a:t>年度に償還を終え元金償還金が減少し、そのため充当率が</a:t>
          </a:r>
          <a:r>
            <a:rPr kumimoji="1" lang="en-US" altLang="ja-JP" sz="700">
              <a:solidFill>
                <a:sysClr val="windowText" lastClr="000000"/>
              </a:solidFill>
              <a:latin typeface="ＭＳ ゴシック" pitchFamily="49" charset="-128"/>
              <a:ea typeface="ＭＳ ゴシック" pitchFamily="49" charset="-128"/>
            </a:rPr>
            <a:t>81.4%</a:t>
          </a:r>
          <a:r>
            <a:rPr kumimoji="1" lang="ja-JP" altLang="en-US" sz="700">
              <a:solidFill>
                <a:sysClr val="windowText" lastClr="000000"/>
              </a:solidFill>
              <a:latin typeface="ＭＳ ゴシック" pitchFamily="49" charset="-128"/>
              <a:ea typeface="ＭＳ ゴシック" pitchFamily="49" charset="-128"/>
            </a:rPr>
            <a:t>から</a:t>
          </a:r>
          <a:r>
            <a:rPr kumimoji="1" lang="en-US" altLang="ja-JP" sz="700">
              <a:solidFill>
                <a:sysClr val="windowText" lastClr="000000"/>
              </a:solidFill>
              <a:latin typeface="ＭＳ ゴシック" pitchFamily="49" charset="-128"/>
              <a:ea typeface="ＭＳ ゴシック" pitchFamily="49" charset="-128"/>
            </a:rPr>
            <a:t>90.6%</a:t>
          </a:r>
          <a:r>
            <a:rPr kumimoji="1" lang="ja-JP" altLang="en-US" sz="700">
              <a:solidFill>
                <a:sysClr val="windowText" lastClr="000000"/>
              </a:solidFill>
              <a:latin typeface="ＭＳ ゴシック" pitchFamily="49" charset="-128"/>
              <a:ea typeface="ＭＳ ゴシック" pitchFamily="49" charset="-128"/>
            </a:rPr>
            <a:t>に増加し、充当可能特定歳入は増加した。充当先の元金償還金は平成</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年度に償還を終えるものもあり、令和元年度以降さらに減少する見込みである。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基準財政需要額算入見込額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公債費のうち過疎債と臨時財政対策債の比率が高くなってきており、増加傾向となっている。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将来負担比率の分子</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年度は充当可能基金がふるさと応援寄付基金の積み立てによる大幅な増額があり、将来負担比率の分子は大幅な減額となった。これにより比率は前年から</a:t>
          </a:r>
          <a:r>
            <a:rPr kumimoji="1" lang="en-US" altLang="ja-JP" sz="700">
              <a:solidFill>
                <a:sysClr val="windowText" lastClr="000000"/>
              </a:solidFill>
              <a:latin typeface="ＭＳ ゴシック" pitchFamily="49" charset="-128"/>
              <a:ea typeface="ＭＳ ゴシック" pitchFamily="49" charset="-128"/>
            </a:rPr>
            <a:t>407.7</a:t>
          </a:r>
          <a:r>
            <a:rPr kumimoji="1" lang="ja-JP" altLang="en-US" sz="700">
              <a:solidFill>
                <a:sysClr val="windowText" lastClr="000000"/>
              </a:solidFill>
              <a:latin typeface="ＭＳ ゴシック" pitchFamily="49" charset="-128"/>
              <a:ea typeface="ＭＳ ゴシック" pitchFamily="49" charset="-128"/>
            </a:rPr>
            <a:t>ポイント減少した。</a:t>
          </a:r>
          <a:endParaRPr kumimoji="1" lang="en-US" altLang="ja-JP" sz="700">
            <a:solidFill>
              <a:sysClr val="windowText" lastClr="000000"/>
            </a:solidFill>
            <a:latin typeface="ＭＳ ゴシック" pitchFamily="49" charset="-128"/>
            <a:ea typeface="ＭＳ ゴシック" pitchFamily="49" charset="-128"/>
          </a:endParaRPr>
        </a:p>
        <a:p>
          <a:endParaRPr kumimoji="1" lang="ja-JP" altLang="en-US" sz="700">
            <a:solidFill>
              <a:sysClr val="windowText" lastClr="000000"/>
            </a:solidFill>
            <a:latin typeface="ＭＳ ゴシック" pitchFamily="49" charset="-128"/>
            <a:ea typeface="ＭＳ ゴシック" pitchFamily="49" charset="-128"/>
          </a:endParaRPr>
        </a:p>
        <a:p>
          <a:r>
            <a:rPr kumimoji="1" lang="ja-JP" altLang="en-US" sz="7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今後は起債の年間発行額を償還額以内に抑えていくことに加えて、交付税算入率の高い起債を有効活用することで数値のさらなる改善を目指していく。</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財政調整基金においては、ふるさと納税の増収による特別交付税の大幅な減額を補うために取崩したことで残高は３１０百万円減少した。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ふるさと応援寄付基金においては、寄付金の大幅な増額により残高は６，９５９百万円増加した。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公共施設整備基金においては、目標としている１００百万円の積立を実現するため新規の積立を行い残高は４０百万円増加した。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これらにより、基金全体では残高は６，６９０百万円増加した。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財政調整基金において、財源不足を補う目的でおこなう取崩しが必要とならないよう努める。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その他特定目的基金においても積立と取崩しのバランスを考慮し、充当する事業を精査し残高が大きく減少しないよう努めていく。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・ふるさと応援寄付基金においては①町の活性化を応援する事業、②安心・安全で健やかなまちづくりを応援する事業、</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③歴史・文化を継承し、自然・環境を保全する事業、④その他、この４つの事業に用いる。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・ふるさと応援寄付基金においては取崩し額９７百万円に対し、寄付金７，０５６百万円を積立し残高は増加した。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　</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・公共施設整備基金においては新規の積立をおこない４０百万円の増加となった。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　</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・森林整備基金においては積立・取崩しをおこなっていない。</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・ふるさと応援寄付基金においては充当する事業を精査しながら取崩していく予定である。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・公共施設整備基金においては目標額である１００百万円に達したため新規の積立をせず、今後の公共施設整備において充当する予定である。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・森林整備基金においては町有林管理事業への充当をおこなっていく予定である。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ふるさと納税の増収による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特別交付税の大幅な減額を補う目的で取崩しをおこなったため、基金残高は大幅に減少した。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標準財政規模の１／２である１，０００百万円以上を確保することを方針としているため、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今後さらに財源不足による取崩しが必要とならないよう事業の見直しと経費の削減をすすめていき、可能であれば新規の積立をおこなう。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平成２８年度に実施した一括償還以降、新規の積立・取崩しをおこなっていない。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新規の積立・取崩しをおこなわず現状を維持する。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3,032
137.03
23,208,059
23,002,708
55,431
2,004,504
3,441,959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となっており類似団体平均と同じ水準で、全国平均の</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和歌山県平均の</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と比較して低い水準となっている。今後は主産業である観光関連サービス業を中心に産業全体の振興を進めることで税収の増を図っていく。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143510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153162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153162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102362</xdr:rowOff>
    </xdr:from>
    <xdr:to>
      <xdr:col>11</xdr:col>
      <xdr:colOff>82550</xdr:colOff>
      <xdr:row>44</xdr:row>
      <xdr:rowOff>32512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17289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歳入の一般財源は普通交付税、地方税が減額した。これにより分母は前年度比で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31,953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歳出の経常経費について、公債費、繰出金の減少はあったものの、物件費、人件費が増加したために全体で前年度より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20,760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ポイント悪化し、依然として類似団体平均を大きく上回る。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117793</xdr:rowOff>
    </xdr:from>
    <xdr:to>
      <xdr:col>23</xdr:col>
      <xdr:colOff>133350</xdr:colOff>
      <xdr:row>65</xdr:row>
      <xdr:rowOff>6668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9059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85619</xdr:rowOff>
    </xdr:from>
    <xdr:to>
      <xdr:col>19</xdr:col>
      <xdr:colOff>133350</xdr:colOff>
      <xdr:row>64</xdr:row>
      <xdr:rowOff>117793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5841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85619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04127"/>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107738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0412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127318</xdr:rowOff>
    </xdr:from>
    <xdr:to>
      <xdr:col>23</xdr:col>
      <xdr:colOff>184150</xdr:colOff>
      <xdr:row>65</xdr:row>
      <xdr:rowOff>57468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99395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7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66993</xdr:rowOff>
    </xdr:from>
    <xdr:to>
      <xdr:col>19</xdr:col>
      <xdr:colOff>184150</xdr:colOff>
      <xdr:row>64</xdr:row>
      <xdr:rowOff>168593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153370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34819</xdr:rowOff>
    </xdr:from>
    <xdr:to>
      <xdr:col>15</xdr:col>
      <xdr:colOff>133350</xdr:colOff>
      <xdr:row>64</xdr:row>
      <xdr:rowOff>136419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121196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56938</xdr:rowOff>
    </xdr:from>
    <xdr:to>
      <xdr:col>7</xdr:col>
      <xdr:colOff>31750</xdr:colOff>
      <xdr:row>64</xdr:row>
      <xdr:rowOff>158538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143315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[4,544,533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％増となっており、類似団体平均を大きく上回った。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ふるさと寄付金の大幅な増加により、物件費が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12,378,139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千円増加したことが主な要因である。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年度の水準に戻るが、それ以降は人口減少によって数値は上昇すると考えられる。人件費の抑制や、予算査定等で物件費、維持補修費を抑制して数値の減少を図る。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25639</xdr:rowOff>
    </xdr:from>
    <xdr:to>
      <xdr:col>23</xdr:col>
      <xdr:colOff>133350</xdr:colOff>
      <xdr:row>89</xdr:row>
      <xdr:rowOff>50730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13089"/>
          <a:ext cx="838200" cy="13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25639</xdr:rowOff>
    </xdr:from>
    <xdr:to>
      <xdr:col>19</xdr:col>
      <xdr:colOff>133350</xdr:colOff>
      <xdr:row>81</xdr:row>
      <xdr:rowOff>34041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13089"/>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20210</xdr:rowOff>
    </xdr:from>
    <xdr:to>
      <xdr:col>15</xdr:col>
      <xdr:colOff>82550</xdr:colOff>
      <xdr:row>81</xdr:row>
      <xdr:rowOff>34041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766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164723</xdr:rowOff>
    </xdr:from>
    <xdr:to>
      <xdr:col>11</xdr:col>
      <xdr:colOff>31750</xdr:colOff>
      <xdr:row>81</xdr:row>
      <xdr:rowOff>20210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0723"/>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171380</xdr:rowOff>
    </xdr:from>
    <xdr:to>
      <xdr:col>23</xdr:col>
      <xdr:colOff>184150</xdr:colOff>
      <xdr:row>89</xdr:row>
      <xdr:rowOff>101530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67257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5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146289</xdr:rowOff>
    </xdr:from>
    <xdr:to>
      <xdr:col>19</xdr:col>
      <xdr:colOff>184150</xdr:colOff>
      <xdr:row>81</xdr:row>
      <xdr:rowOff>76439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86616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3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154691</xdr:rowOff>
    </xdr:from>
    <xdr:to>
      <xdr:col>15</xdr:col>
      <xdr:colOff>133350</xdr:colOff>
      <xdr:row>81</xdr:row>
      <xdr:rowOff>84841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69618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5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140860</xdr:rowOff>
    </xdr:from>
    <xdr:to>
      <xdr:col>11</xdr:col>
      <xdr:colOff>82550</xdr:colOff>
      <xdr:row>81</xdr:row>
      <xdr:rowOff>71010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81187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113923</xdr:rowOff>
    </xdr:from>
    <xdr:to>
      <xdr:col>7</xdr:col>
      <xdr:colOff>31750</xdr:colOff>
      <xdr:row>81</xdr:row>
      <xdr:rowOff>44073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54250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実施済みの給与削減（</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ポイント下回り県内でも最低水準であるが、今後も各種手当の総点検を行うなど給与の適正化を行い、引き続きさらなる縮減に努める。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160973</xdr:rowOff>
    </xdr:from>
    <xdr:to>
      <xdr:col>81</xdr:col>
      <xdr:colOff>44450</xdr:colOff>
      <xdr:row>84</xdr:row>
      <xdr:rowOff>167005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6277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160973</xdr:rowOff>
    </xdr:from>
    <xdr:to>
      <xdr:col>77</xdr:col>
      <xdr:colOff>44450</xdr:colOff>
      <xdr:row>85</xdr:row>
      <xdr:rowOff>80011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56277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136843</xdr:rowOff>
    </xdr:from>
    <xdr:to>
      <xdr:col>72</xdr:col>
      <xdr:colOff>203200</xdr:colOff>
      <xdr:row>85</xdr:row>
      <xdr:rowOff>80011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538643"/>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94614</xdr:rowOff>
    </xdr:from>
    <xdr:to>
      <xdr:col>68</xdr:col>
      <xdr:colOff>152400</xdr:colOff>
      <xdr:row>84</xdr:row>
      <xdr:rowOff>136843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49641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116205</xdr:rowOff>
    </xdr:from>
    <xdr:to>
      <xdr:col>81</xdr:col>
      <xdr:colOff>95250</xdr:colOff>
      <xdr:row>85</xdr:row>
      <xdr:rowOff>46355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132732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6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110173</xdr:rowOff>
    </xdr:from>
    <xdr:to>
      <xdr:col>77</xdr:col>
      <xdr:colOff>95250</xdr:colOff>
      <xdr:row>85</xdr:row>
      <xdr:rowOff>40323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50500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8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86043</xdr:rowOff>
    </xdr:from>
    <xdr:to>
      <xdr:col>68</xdr:col>
      <xdr:colOff>203200</xdr:colOff>
      <xdr:row>85</xdr:row>
      <xdr:rowOff>16193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26370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43814</xdr:rowOff>
    </xdr:from>
    <xdr:to>
      <xdr:col>64</xdr:col>
      <xdr:colOff>152400</xdr:colOff>
      <xdr:row>84</xdr:row>
      <xdr:rowOff>145414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155591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退職者の補充を最小限にするなど職員数削減に努めているが、人口の減少が顕著であり類似団体平均値を</a:t>
          </a:r>
          <a:r>
            <a:rPr kumimoji="1" lang="en-US" altLang="ja-JP" sz="1300">
              <a:latin typeface="ＭＳ Ｐゴシック" panose="020B0600070205080204" pitchFamily="50" charset="-128"/>
              <a:ea typeface="ＭＳ Ｐゴシック" panose="020B0600070205080204" pitchFamily="50" charset="-128"/>
            </a:rPr>
            <a:t>10.08</a:t>
          </a:r>
          <a:r>
            <a:rPr kumimoji="1" lang="ja-JP" altLang="en-US" sz="1300">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人上回っている。人口に対し面積も広く、また消防署や支所も設置しており職員数の大幅な減は難しいが、退職者の補充を最小限に努めつつ、今後も適正な定員管理を行っていく。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46887</xdr:rowOff>
    </xdr:from>
    <xdr:to>
      <xdr:col>81</xdr:col>
      <xdr:colOff>44450</xdr:colOff>
      <xdr:row>60</xdr:row>
      <xdr:rowOff>49990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33887"/>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21838</xdr:rowOff>
    </xdr:from>
    <xdr:to>
      <xdr:col>77</xdr:col>
      <xdr:colOff>44450</xdr:colOff>
      <xdr:row>60</xdr:row>
      <xdr:rowOff>46887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08838"/>
          <a:ext cx="8890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18966</xdr:rowOff>
    </xdr:from>
    <xdr:to>
      <xdr:col>72</xdr:col>
      <xdr:colOff>203200</xdr:colOff>
      <xdr:row>60</xdr:row>
      <xdr:rowOff>21838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05966"/>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164906</xdr:rowOff>
    </xdr:from>
    <xdr:to>
      <xdr:col>68</xdr:col>
      <xdr:colOff>152400</xdr:colOff>
      <xdr:row>60</xdr:row>
      <xdr:rowOff>18966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80456"/>
          <a:ext cx="889000" cy="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170640</xdr:rowOff>
    </xdr:from>
    <xdr:to>
      <xdr:col>81</xdr:col>
      <xdr:colOff>95250</xdr:colOff>
      <xdr:row>60</xdr:row>
      <xdr:rowOff>100790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142717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5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167537</xdr:rowOff>
    </xdr:from>
    <xdr:to>
      <xdr:col>77</xdr:col>
      <xdr:colOff>95250</xdr:colOff>
      <xdr:row>60</xdr:row>
      <xdr:rowOff>97687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82464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6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142488</xdr:rowOff>
    </xdr:from>
    <xdr:to>
      <xdr:col>73</xdr:col>
      <xdr:colOff>44450</xdr:colOff>
      <xdr:row>60</xdr:row>
      <xdr:rowOff>72638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57415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139616</xdr:rowOff>
    </xdr:from>
    <xdr:to>
      <xdr:col>68</xdr:col>
      <xdr:colOff>203200</xdr:colOff>
      <xdr:row>60</xdr:row>
      <xdr:rowOff>69766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54543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4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114106</xdr:rowOff>
    </xdr:from>
    <xdr:to>
      <xdr:col>64</xdr:col>
      <xdr:colOff>152400</xdr:colOff>
      <xdr:row>60</xdr:row>
      <xdr:rowOff>44256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29033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1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を最小限にし起債を抑制してきたため元利償還金の額は年々減少しているが、一方で過疎対策事業債等の発行により地方債現在高は増加しており将来負担の増加が見込まれる。臨時財政対策債を除き、緊急度の低い道路改良等の普通建設事業を抑制し、年間の発行額が償還額を下回るように努めることで数値の改善を図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61722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5739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71374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85852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008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85852</xdr:rowOff>
    </xdr:from>
    <xdr:to>
      <xdr:col>68</xdr:col>
      <xdr:colOff>152400</xdr:colOff>
      <xdr:row>41</xdr:row>
      <xdr:rowOff>138938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153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35052</xdr:rowOff>
    </xdr:from>
    <xdr:to>
      <xdr:col>68</xdr:col>
      <xdr:colOff>203200</xdr:colOff>
      <xdr:row>41</xdr:row>
      <xdr:rowOff>136652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年度以降マイナスで推移している。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規借り入れにより将来負担額額が増加したが、ふるさと応援寄付基金の大幅な増により充当可能基金残高が増加し、将来負担比率は前年度から比率が減少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3,032
137.03
23,208,059
23,002,708
55,431
2,004,504
3,441,959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類似団体と比較して職員数が多いため、人件費の比率は類似団体と比較すると</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100330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2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36</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2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69850</xdr:rowOff>
    </xdr:from>
    <xdr:to>
      <xdr:col>11</xdr:col>
      <xdr:colOff>9525</xdr:colOff>
      <xdr:row>36</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20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49530</xdr:rowOff>
    </xdr:from>
    <xdr:to>
      <xdr:col>15</xdr:col>
      <xdr:colOff>149225</xdr:colOff>
      <xdr:row>36</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年度はこども園の指定管理料が増額しふるさと寄付金の充当を無くしたため、経常収支比率は前年度から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％の増加となった。物件費は年々増加傾向にあり、光熱水費や事務費の節減に取り組み、今後事務経費の節減に努めていく。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18</xdr:row>
      <xdr:rowOff>90424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9821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17</xdr:row>
      <xdr:rowOff>143002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982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143002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79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79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39624</xdr:rowOff>
    </xdr:from>
    <xdr:to>
      <xdr:col>82</xdr:col>
      <xdr:colOff>158750</xdr:colOff>
      <xdr:row>18</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11701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％減となり、類似団体平均値を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52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％上回っている。その他経費のうち繰出金においては、高野山総合診療所での訪問看護や通所リハビリなど収益事業の拡大、上下水道事業での料金改定などを行うことで、一般会計の負担額を減らしていく。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58</xdr:row>
      <xdr:rowOff>121285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42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75565</xdr:rowOff>
    </xdr:from>
    <xdr:to>
      <xdr:col>78</xdr:col>
      <xdr:colOff>69850</xdr:colOff>
      <xdr:row>58</xdr:row>
      <xdr:rowOff>121285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0196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64135</xdr:rowOff>
    </xdr:from>
    <xdr:to>
      <xdr:col>73</xdr:col>
      <xdr:colOff>180975</xdr:colOff>
      <xdr:row>58</xdr:row>
      <xdr:rowOff>75565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0082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64135</xdr:rowOff>
    </xdr:from>
    <xdr:to>
      <xdr:col>69</xdr:col>
      <xdr:colOff>92075</xdr:colOff>
      <xdr:row>58</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008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19702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70485</xdr:rowOff>
    </xdr:from>
    <xdr:to>
      <xdr:col>78</xdr:col>
      <xdr:colOff>120650</xdr:colOff>
      <xdr:row>59</xdr:row>
      <xdr:rowOff>635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156862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0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24765</xdr:rowOff>
    </xdr:from>
    <xdr:to>
      <xdr:col>74</xdr:col>
      <xdr:colOff>31750</xdr:colOff>
      <xdr:row>58</xdr:row>
      <xdr:rowOff>126365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111142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xdr:rowOff>
    </xdr:from>
    <xdr:to>
      <xdr:col>69</xdr:col>
      <xdr:colOff>142875</xdr:colOff>
      <xdr:row>58</xdr:row>
      <xdr:rowOff>114935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134620</xdr:rowOff>
    </xdr:from>
    <xdr:to>
      <xdr:col>82</xdr:col>
      <xdr:colOff>107950</xdr:colOff>
      <xdr:row>34</xdr:row>
      <xdr:rowOff>153670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9639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138430</xdr:rowOff>
    </xdr:from>
    <xdr:to>
      <xdr:col>78</xdr:col>
      <xdr:colOff>69850</xdr:colOff>
      <xdr:row>34</xdr:row>
      <xdr:rowOff>153670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967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123190</xdr:rowOff>
    </xdr:from>
    <xdr:to>
      <xdr:col>73</xdr:col>
      <xdr:colOff>180975</xdr:colOff>
      <xdr:row>34</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952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123190</xdr:rowOff>
    </xdr:from>
    <xdr:to>
      <xdr:col>69</xdr:col>
      <xdr:colOff>92075</xdr:colOff>
      <xdr:row>34</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952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100347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102870</xdr:rowOff>
    </xdr:from>
    <xdr:to>
      <xdr:col>78</xdr:col>
      <xdr:colOff>120650</xdr:colOff>
      <xdr:row>35</xdr:row>
      <xdr:rowOff>33020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43197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0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87630</xdr:rowOff>
    </xdr:from>
    <xdr:to>
      <xdr:col>74</xdr:col>
      <xdr:colOff>31750</xdr:colOff>
      <xdr:row>35</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72390</xdr:rowOff>
    </xdr:from>
    <xdr:to>
      <xdr:col>69</xdr:col>
      <xdr:colOff>142875</xdr:colOff>
      <xdr:row>35</xdr:row>
      <xdr:rowOff>2540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12717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87630</xdr:rowOff>
    </xdr:from>
    <xdr:to>
      <xdr:col>65</xdr:col>
      <xdr:colOff>53975</xdr:colOff>
      <xdr:row>35</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普通建設事業を抑制し町債の新規発行を控え公債費の削減に努めてきたため、元利償還金は年々減少しており、平成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年度は類似団体平均値を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％下回った。今後も年間発行額が償還額を下回るように引き続き公債費の削減に努めていく。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85089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810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119380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15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142239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ポイント増となり、</a:t>
          </a:r>
        </a:p>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6169</xdr:rowOff>
    </xdr:from>
    <xdr:to>
      <xdr:col>82</xdr:col>
      <xdr:colOff>107950</xdr:colOff>
      <xdr:row>80</xdr:row>
      <xdr:rowOff>133531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722169"/>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95976</xdr:rowOff>
    </xdr:from>
    <xdr:to>
      <xdr:col>78</xdr:col>
      <xdr:colOff>69850</xdr:colOff>
      <xdr:row>80</xdr:row>
      <xdr:rowOff>6169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6405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95976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3275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79</xdr:row>
      <xdr:rowOff>46989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3275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82731</xdr:rowOff>
    </xdr:from>
    <xdr:to>
      <xdr:col>82</xdr:col>
      <xdr:colOff>158750</xdr:colOff>
      <xdr:row>81</xdr:row>
      <xdr:rowOff>12881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7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54808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126819</xdr:rowOff>
    </xdr:from>
    <xdr:to>
      <xdr:col>78</xdr:col>
      <xdr:colOff>120650</xdr:colOff>
      <xdr:row>80</xdr:row>
      <xdr:rowOff>56969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41746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75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45176</xdr:rowOff>
    </xdr:from>
    <xdr:to>
      <xdr:col>74</xdr:col>
      <xdr:colOff>31750</xdr:colOff>
      <xdr:row>79</xdr:row>
      <xdr:rowOff>146776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131553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14443</xdr:rowOff>
    </xdr:from>
    <xdr:to>
      <xdr:col>29</xdr:col>
      <xdr:colOff>127000</xdr:colOff>
      <xdr:row>18</xdr:row>
      <xdr:rowOff>38540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48168"/>
          <a:ext cx="647700" cy="2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170670</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3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38540</xdr:rowOff>
    </xdr:from>
    <xdr:to>
      <xdr:col>26</xdr:col>
      <xdr:colOff>50800</xdr:colOff>
      <xdr:row>18</xdr:row>
      <xdr:rowOff>64446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72265"/>
          <a:ext cx="698500" cy="2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64446</xdr:rowOff>
    </xdr:from>
    <xdr:to>
      <xdr:col>22</xdr:col>
      <xdr:colOff>114300</xdr:colOff>
      <xdr:row>18</xdr:row>
      <xdr:rowOff>75163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98171"/>
          <a:ext cx="698500" cy="1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75163</xdr:rowOff>
    </xdr:from>
    <xdr:to>
      <xdr:col>18</xdr:col>
      <xdr:colOff>177800</xdr:colOff>
      <xdr:row>18</xdr:row>
      <xdr:rowOff>98122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8888"/>
          <a:ext cx="698500" cy="2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135093</xdr:rowOff>
    </xdr:from>
    <xdr:to>
      <xdr:col>29</xdr:col>
      <xdr:colOff>177800</xdr:colOff>
      <xdr:row>18</xdr:row>
      <xdr:rowOff>65243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9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151620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4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159190</xdr:rowOff>
    </xdr:from>
    <xdr:to>
      <xdr:col>26</xdr:col>
      <xdr:colOff>101600</xdr:colOff>
      <xdr:row>18</xdr:row>
      <xdr:rowOff>89340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2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99517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90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13646</xdr:rowOff>
    </xdr:from>
    <xdr:to>
      <xdr:col>22</xdr:col>
      <xdr:colOff>165100</xdr:colOff>
      <xdr:row>18</xdr:row>
      <xdr:rowOff>115246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100023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24363</xdr:rowOff>
    </xdr:from>
    <xdr:to>
      <xdr:col>19</xdr:col>
      <xdr:colOff>38100</xdr:colOff>
      <xdr:row>18</xdr:row>
      <xdr:rowOff>125963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8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136140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9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47322</xdr:rowOff>
    </xdr:from>
    <xdr:to>
      <xdr:col>15</xdr:col>
      <xdr:colOff>101600</xdr:colOff>
      <xdr:row>18</xdr:row>
      <xdr:rowOff>148922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8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133699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90966</xdr:rowOff>
    </xdr:from>
    <xdr:to>
      <xdr:col>29</xdr:col>
      <xdr:colOff>127000</xdr:colOff>
      <xdr:row>36</xdr:row>
      <xdr:rowOff>144217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44216"/>
          <a:ext cx="647700" cy="5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46742</xdr:rowOff>
    </xdr:from>
    <xdr:to>
      <xdr:col>26</xdr:col>
      <xdr:colOff>50800</xdr:colOff>
      <xdr:row>36</xdr:row>
      <xdr:rowOff>90966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99992"/>
          <a:ext cx="698500" cy="4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46742</xdr:rowOff>
    </xdr:from>
    <xdr:to>
      <xdr:col>22</xdr:col>
      <xdr:colOff>114300</xdr:colOff>
      <xdr:row>36</xdr:row>
      <xdr:rowOff>69484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99992"/>
          <a:ext cx="698500" cy="2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69484</xdr:rowOff>
    </xdr:from>
    <xdr:to>
      <xdr:col>18</xdr:col>
      <xdr:colOff>177800</xdr:colOff>
      <xdr:row>36</xdr:row>
      <xdr:rowOff>97752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22734"/>
          <a:ext cx="698500" cy="2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93417</xdr:rowOff>
    </xdr:from>
    <xdr:to>
      <xdr:col>29</xdr:col>
      <xdr:colOff>177800</xdr:colOff>
      <xdr:row>37</xdr:row>
      <xdr:rowOff>23567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4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65494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40166</xdr:rowOff>
    </xdr:from>
    <xdr:to>
      <xdr:col>26</xdr:col>
      <xdr:colOff>101600</xdr:colOff>
      <xdr:row>36</xdr:row>
      <xdr:rowOff>141766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9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126543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79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338842</xdr:rowOff>
    </xdr:from>
    <xdr:to>
      <xdr:col>22</xdr:col>
      <xdr:colOff>165100</xdr:colOff>
      <xdr:row>36</xdr:row>
      <xdr:rowOff>97542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4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107719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18684</xdr:rowOff>
    </xdr:from>
    <xdr:to>
      <xdr:col>19</xdr:col>
      <xdr:colOff>38100</xdr:colOff>
      <xdr:row>36</xdr:row>
      <xdr:rowOff>120284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7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130461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4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46952</xdr:rowOff>
    </xdr:from>
    <xdr:to>
      <xdr:col>15</xdr:col>
      <xdr:colOff>101600</xdr:colOff>
      <xdr:row>36</xdr:row>
      <xdr:rowOff>148552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0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133329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3,032
137.03
23,208,059
23,002,708
55,431
2,004,504
3,441,959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32775</xdr:rowOff>
    </xdr:from>
    <xdr:to>
      <xdr:col>24</xdr:col>
      <xdr:colOff>63500</xdr:colOff>
      <xdr:row>37</xdr:row>
      <xdr:rowOff>50796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6425"/>
          <a:ext cx="8382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50796</xdr:rowOff>
    </xdr:from>
    <xdr:to>
      <xdr:col>19</xdr:col>
      <xdr:colOff>177800</xdr:colOff>
      <xdr:row>37</xdr:row>
      <xdr:rowOff>72220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4446"/>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72220</xdr:rowOff>
    </xdr:from>
    <xdr:to>
      <xdr:col>15</xdr:col>
      <xdr:colOff>50800</xdr:colOff>
      <xdr:row>37</xdr:row>
      <xdr:rowOff>78875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5870"/>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78875</xdr:rowOff>
    </xdr:from>
    <xdr:to>
      <xdr:col>10</xdr:col>
      <xdr:colOff>114300</xdr:colOff>
      <xdr:row>37</xdr:row>
      <xdr:rowOff>100202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2525"/>
          <a:ext cx="8890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153425</xdr:rowOff>
    </xdr:from>
    <xdr:to>
      <xdr:col>24</xdr:col>
      <xdr:colOff>114300</xdr:colOff>
      <xdr:row>37</xdr:row>
      <xdr:rowOff>83575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4852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171446</xdr:rowOff>
    </xdr:from>
    <xdr:to>
      <xdr:col>20</xdr:col>
      <xdr:colOff>38100</xdr:colOff>
      <xdr:row>37</xdr:row>
      <xdr:rowOff>101596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118123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1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21420</xdr:rowOff>
    </xdr:from>
    <xdr:to>
      <xdr:col>15</xdr:col>
      <xdr:colOff>101600</xdr:colOff>
      <xdr:row>37</xdr:row>
      <xdr:rowOff>123020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139547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28075</xdr:rowOff>
    </xdr:from>
    <xdr:to>
      <xdr:col>10</xdr:col>
      <xdr:colOff>165100</xdr:colOff>
      <xdr:row>37</xdr:row>
      <xdr:rowOff>129675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146202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4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49402</xdr:rowOff>
    </xdr:from>
    <xdr:to>
      <xdr:col>6</xdr:col>
      <xdr:colOff>38100</xdr:colOff>
      <xdr:row>37</xdr:row>
      <xdr:rowOff>151002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167529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6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129595</xdr:rowOff>
    </xdr:from>
    <xdr:to>
      <xdr:col>24</xdr:col>
      <xdr:colOff>63500</xdr:colOff>
      <xdr:row>58</xdr:row>
      <xdr:rowOff>122830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530645"/>
          <a:ext cx="838200" cy="15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106492</xdr:rowOff>
    </xdr:from>
    <xdr:to>
      <xdr:col>19</xdr:col>
      <xdr:colOff>177800</xdr:colOff>
      <xdr:row>58</xdr:row>
      <xdr:rowOff>122830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5059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106492</xdr:rowOff>
    </xdr:from>
    <xdr:to>
      <xdr:col>15</xdr:col>
      <xdr:colOff>50800</xdr:colOff>
      <xdr:row>58</xdr:row>
      <xdr:rowOff>120438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50592"/>
          <a:ext cx="889000" cy="1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120438</xdr:rowOff>
    </xdr:from>
    <xdr:to>
      <xdr:col>10</xdr:col>
      <xdr:colOff>114300</xdr:colOff>
      <xdr:row>58</xdr:row>
      <xdr:rowOff>144701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64538"/>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78795</xdr:rowOff>
    </xdr:from>
    <xdr:to>
      <xdr:col>24</xdr:col>
      <xdr:colOff>114300</xdr:colOff>
      <xdr:row>50</xdr:row>
      <xdr:rowOff>8945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31822</xdr:rowOff>
    </xdr:from>
    <xdr:ext cx="690189"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432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72030</xdr:rowOff>
    </xdr:from>
    <xdr:to>
      <xdr:col>20</xdr:col>
      <xdr:colOff>38100</xdr:colOff>
      <xdr:row>59</xdr:row>
      <xdr:rowOff>2180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164757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55692</xdr:rowOff>
    </xdr:from>
    <xdr:to>
      <xdr:col>15</xdr:col>
      <xdr:colOff>101600</xdr:colOff>
      <xdr:row>58</xdr:row>
      <xdr:rowOff>157292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2369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7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69638</xdr:rowOff>
    </xdr:from>
    <xdr:to>
      <xdr:col>10</xdr:col>
      <xdr:colOff>165100</xdr:colOff>
      <xdr:row>58</xdr:row>
      <xdr:rowOff>171238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162365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93901</xdr:rowOff>
    </xdr:from>
    <xdr:to>
      <xdr:col>6</xdr:col>
      <xdr:colOff>38100</xdr:colOff>
      <xdr:row>59</xdr:row>
      <xdr:rowOff>24051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15178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3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18295</xdr:rowOff>
    </xdr:from>
    <xdr:to>
      <xdr:col>24</xdr:col>
      <xdr:colOff>63500</xdr:colOff>
      <xdr:row>79</xdr:row>
      <xdr:rowOff>37249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62845"/>
          <a:ext cx="8382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37249</xdr:rowOff>
    </xdr:from>
    <xdr:to>
      <xdr:col>19</xdr:col>
      <xdr:colOff>177800</xdr:colOff>
      <xdr:row>79</xdr:row>
      <xdr:rowOff>39353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81799"/>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38033</xdr:rowOff>
    </xdr:from>
    <xdr:to>
      <xdr:col>15</xdr:col>
      <xdr:colOff>50800</xdr:colOff>
      <xdr:row>79</xdr:row>
      <xdr:rowOff>39353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82583"/>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38033</xdr:rowOff>
    </xdr:from>
    <xdr:to>
      <xdr:col>10</xdr:col>
      <xdr:colOff>114300</xdr:colOff>
      <xdr:row>79</xdr:row>
      <xdr:rowOff>40359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82583"/>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138945</xdr:rowOff>
    </xdr:from>
    <xdr:to>
      <xdr:col>24</xdr:col>
      <xdr:colOff>114300</xdr:colOff>
      <xdr:row>79</xdr:row>
      <xdr:rowOff>69095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53872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157899</xdr:rowOff>
    </xdr:from>
    <xdr:to>
      <xdr:col>20</xdr:col>
      <xdr:colOff>38100</xdr:colOff>
      <xdr:row>79</xdr:row>
      <xdr:rowOff>88049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79176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2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160003</xdr:rowOff>
    </xdr:from>
    <xdr:to>
      <xdr:col>15</xdr:col>
      <xdr:colOff>101600</xdr:colOff>
      <xdr:row>79</xdr:row>
      <xdr:rowOff>90153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81280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158683</xdr:rowOff>
    </xdr:from>
    <xdr:to>
      <xdr:col>10</xdr:col>
      <xdr:colOff>165100</xdr:colOff>
      <xdr:row>79</xdr:row>
      <xdr:rowOff>88833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79960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161009</xdr:rowOff>
    </xdr:from>
    <xdr:to>
      <xdr:col>6</xdr:col>
      <xdr:colOff>38100</xdr:colOff>
      <xdr:row>79</xdr:row>
      <xdr:rowOff>91159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82286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132755</xdr:rowOff>
    </xdr:from>
    <xdr:to>
      <xdr:col>24</xdr:col>
      <xdr:colOff>63500</xdr:colOff>
      <xdr:row>96</xdr:row>
      <xdr:rowOff>139646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91955"/>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132755</xdr:rowOff>
    </xdr:from>
    <xdr:to>
      <xdr:col>19</xdr:col>
      <xdr:colOff>177800</xdr:colOff>
      <xdr:row>96</xdr:row>
      <xdr:rowOff>135237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9195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135237</xdr:rowOff>
    </xdr:from>
    <xdr:to>
      <xdr:col>15</xdr:col>
      <xdr:colOff>50800</xdr:colOff>
      <xdr:row>97</xdr:row>
      <xdr:rowOff>21535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94437"/>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161592</xdr:rowOff>
    </xdr:from>
    <xdr:to>
      <xdr:col>10</xdr:col>
      <xdr:colOff>114300</xdr:colOff>
      <xdr:row>97</xdr:row>
      <xdr:rowOff>21535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20792"/>
          <a:ext cx="889000" cy="3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88846</xdr:rowOff>
    </xdr:from>
    <xdr:to>
      <xdr:col>24</xdr:col>
      <xdr:colOff>114300</xdr:colOff>
      <xdr:row>97</xdr:row>
      <xdr:rowOff>18996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67273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81955</xdr:rowOff>
    </xdr:from>
    <xdr:to>
      <xdr:col>20</xdr:col>
      <xdr:colOff>38100</xdr:colOff>
      <xdr:row>97</xdr:row>
      <xdr:rowOff>12105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84437</xdr:rowOff>
    </xdr:from>
    <xdr:to>
      <xdr:col>15</xdr:col>
      <xdr:colOff>101600</xdr:colOff>
      <xdr:row>97</xdr:row>
      <xdr:rowOff>14587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5714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142185</xdr:rowOff>
    </xdr:from>
    <xdr:to>
      <xdr:col>10</xdr:col>
      <xdr:colOff>165100</xdr:colOff>
      <xdr:row>97</xdr:row>
      <xdr:rowOff>72335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63462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110792</xdr:rowOff>
    </xdr:from>
    <xdr:to>
      <xdr:col>6</xdr:col>
      <xdr:colOff>38100</xdr:colOff>
      <xdr:row>97</xdr:row>
      <xdr:rowOff>40942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32069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6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12295</xdr:rowOff>
    </xdr:from>
    <xdr:to>
      <xdr:col>55</xdr:col>
      <xdr:colOff>0</xdr:colOff>
      <xdr:row>38</xdr:row>
      <xdr:rowOff>15353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27395"/>
          <a:ext cx="8382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15353</xdr:rowOff>
    </xdr:from>
    <xdr:to>
      <xdr:col>50</xdr:col>
      <xdr:colOff>114300</xdr:colOff>
      <xdr:row>38</xdr:row>
      <xdr:rowOff>21028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0453"/>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21028</xdr:rowOff>
    </xdr:from>
    <xdr:to>
      <xdr:col>45</xdr:col>
      <xdr:colOff>177800</xdr:colOff>
      <xdr:row>38</xdr:row>
      <xdr:rowOff>27886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61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27886</xdr:rowOff>
    </xdr:from>
    <xdr:to>
      <xdr:col>41</xdr:col>
      <xdr:colOff>50800</xdr:colOff>
      <xdr:row>38</xdr:row>
      <xdr:rowOff>44191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2986"/>
          <a:ext cx="8890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132945</xdr:rowOff>
    </xdr:from>
    <xdr:to>
      <xdr:col>55</xdr:col>
      <xdr:colOff>50800</xdr:colOff>
      <xdr:row>38</xdr:row>
      <xdr:rowOff>63095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111372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136003</xdr:rowOff>
    </xdr:from>
    <xdr:to>
      <xdr:col>50</xdr:col>
      <xdr:colOff>165100</xdr:colOff>
      <xdr:row>38</xdr:row>
      <xdr:rowOff>66153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57280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141678</xdr:rowOff>
    </xdr:from>
    <xdr:to>
      <xdr:col>46</xdr:col>
      <xdr:colOff>38100</xdr:colOff>
      <xdr:row>38</xdr:row>
      <xdr:rowOff>71828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62955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148536</xdr:rowOff>
    </xdr:from>
    <xdr:to>
      <xdr:col>41</xdr:col>
      <xdr:colOff>101600</xdr:colOff>
      <xdr:row>38</xdr:row>
      <xdr:rowOff>78686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69813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164841</xdr:rowOff>
    </xdr:from>
    <xdr:to>
      <xdr:col>36</xdr:col>
      <xdr:colOff>165100</xdr:colOff>
      <xdr:row>38</xdr:row>
      <xdr:rowOff>94991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144557</xdr:rowOff>
    </xdr:from>
    <xdr:to>
      <xdr:col>55</xdr:col>
      <xdr:colOff>0</xdr:colOff>
      <xdr:row>59</xdr:row>
      <xdr:rowOff>9175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88657"/>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144557</xdr:rowOff>
    </xdr:from>
    <xdr:to>
      <xdr:col>50</xdr:col>
      <xdr:colOff>114300</xdr:colOff>
      <xdr:row>58</xdr:row>
      <xdr:rowOff>157231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88657"/>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144359</xdr:rowOff>
    </xdr:from>
    <xdr:to>
      <xdr:col>45</xdr:col>
      <xdr:colOff>177800</xdr:colOff>
      <xdr:row>58</xdr:row>
      <xdr:rowOff>157231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88459"/>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127693</xdr:rowOff>
    </xdr:from>
    <xdr:to>
      <xdr:col>41</xdr:col>
      <xdr:colOff>50800</xdr:colOff>
      <xdr:row>58</xdr:row>
      <xdr:rowOff>144359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71793"/>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129825</xdr:rowOff>
    </xdr:from>
    <xdr:to>
      <xdr:col>55</xdr:col>
      <xdr:colOff>50800</xdr:colOff>
      <xdr:row>59</xdr:row>
      <xdr:rowOff>59975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44752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93757</xdr:rowOff>
    </xdr:from>
    <xdr:to>
      <xdr:col>50</xdr:col>
      <xdr:colOff>165100</xdr:colOff>
      <xdr:row>59</xdr:row>
      <xdr:rowOff>23907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15034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106431</xdr:rowOff>
    </xdr:from>
    <xdr:to>
      <xdr:col>46</xdr:col>
      <xdr:colOff>38100</xdr:colOff>
      <xdr:row>59</xdr:row>
      <xdr:rowOff>36581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27708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93559</xdr:rowOff>
    </xdr:from>
    <xdr:to>
      <xdr:col>41</xdr:col>
      <xdr:colOff>101600</xdr:colOff>
      <xdr:row>59</xdr:row>
      <xdr:rowOff>23709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14836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76893</xdr:rowOff>
    </xdr:from>
    <xdr:to>
      <xdr:col>36</xdr:col>
      <xdr:colOff>165100</xdr:colOff>
      <xdr:row>59</xdr:row>
      <xdr:rowOff>7043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169620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2329</xdr:rowOff>
    </xdr:from>
    <xdr:to>
      <xdr:col>55</xdr:col>
      <xdr:colOff>0</xdr:colOff>
      <xdr:row>79</xdr:row>
      <xdr:rowOff>62785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46879"/>
          <a:ext cx="838200" cy="6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2329</xdr:rowOff>
    </xdr:from>
    <xdr:to>
      <xdr:col>50</xdr:col>
      <xdr:colOff>114300</xdr:colOff>
      <xdr:row>79</xdr:row>
      <xdr:rowOff>58807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46879"/>
          <a:ext cx="889000" cy="5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30657</xdr:rowOff>
    </xdr:from>
    <xdr:to>
      <xdr:col>45</xdr:col>
      <xdr:colOff>177800</xdr:colOff>
      <xdr:row>79</xdr:row>
      <xdr:rowOff>58807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75207"/>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9857</xdr:rowOff>
    </xdr:from>
    <xdr:to>
      <xdr:col>41</xdr:col>
      <xdr:colOff>50800</xdr:colOff>
      <xdr:row>79</xdr:row>
      <xdr:rowOff>30657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54407"/>
          <a:ext cx="889000" cy="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11985</xdr:rowOff>
    </xdr:from>
    <xdr:to>
      <xdr:col>55</xdr:col>
      <xdr:colOff>50800</xdr:colOff>
      <xdr:row>79</xdr:row>
      <xdr:rowOff>113585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98362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122979</xdr:rowOff>
    </xdr:from>
    <xdr:to>
      <xdr:col>50</xdr:col>
      <xdr:colOff>165100</xdr:colOff>
      <xdr:row>79</xdr:row>
      <xdr:rowOff>53129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44256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8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8007</xdr:rowOff>
    </xdr:from>
    <xdr:to>
      <xdr:col>46</xdr:col>
      <xdr:colOff>38100</xdr:colOff>
      <xdr:row>79</xdr:row>
      <xdr:rowOff>109607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100734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151307</xdr:rowOff>
    </xdr:from>
    <xdr:to>
      <xdr:col>41</xdr:col>
      <xdr:colOff>101600</xdr:colOff>
      <xdr:row>79</xdr:row>
      <xdr:rowOff>81457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72584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130507</xdr:rowOff>
    </xdr:from>
    <xdr:to>
      <xdr:col>36</xdr:col>
      <xdr:colOff>165100</xdr:colOff>
      <xdr:row>79</xdr:row>
      <xdr:rowOff>60657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51784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95300</xdr:rowOff>
    </xdr:from>
    <xdr:to>
      <xdr:col>55</xdr:col>
      <xdr:colOff>0</xdr:colOff>
      <xdr:row>98</xdr:row>
      <xdr:rowOff>112658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97400"/>
          <a:ext cx="8382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86900</xdr:rowOff>
    </xdr:from>
    <xdr:to>
      <xdr:col>50</xdr:col>
      <xdr:colOff>114300</xdr:colOff>
      <xdr:row>98</xdr:row>
      <xdr:rowOff>95300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89000"/>
          <a:ext cx="889000" cy="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86900</xdr:rowOff>
    </xdr:from>
    <xdr:to>
      <xdr:col>45</xdr:col>
      <xdr:colOff>177800</xdr:colOff>
      <xdr:row>98</xdr:row>
      <xdr:rowOff>90286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89000"/>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82404</xdr:rowOff>
    </xdr:from>
    <xdr:to>
      <xdr:col>41</xdr:col>
      <xdr:colOff>50800</xdr:colOff>
      <xdr:row>98</xdr:row>
      <xdr:rowOff>90286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84504"/>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61858</xdr:rowOff>
    </xdr:from>
    <xdr:to>
      <xdr:col>55</xdr:col>
      <xdr:colOff>50800</xdr:colOff>
      <xdr:row>98</xdr:row>
      <xdr:rowOff>163458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44500</xdr:rowOff>
    </xdr:from>
    <xdr:to>
      <xdr:col>50</xdr:col>
      <xdr:colOff>165100</xdr:colOff>
      <xdr:row>98</xdr:row>
      <xdr:rowOff>146100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137227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36100</xdr:rowOff>
    </xdr:from>
    <xdr:to>
      <xdr:col>46</xdr:col>
      <xdr:colOff>38100</xdr:colOff>
      <xdr:row>98</xdr:row>
      <xdr:rowOff>137700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128827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93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39486</xdr:rowOff>
    </xdr:from>
    <xdr:to>
      <xdr:col>41</xdr:col>
      <xdr:colOff>101600</xdr:colOff>
      <xdr:row>98</xdr:row>
      <xdr:rowOff>141086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132213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93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31604</xdr:rowOff>
    </xdr:from>
    <xdr:to>
      <xdr:col>36</xdr:col>
      <xdr:colOff>165100</xdr:colOff>
      <xdr:row>98</xdr:row>
      <xdr:rowOff>133204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124331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92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84733</xdr:rowOff>
    </xdr:from>
    <xdr:to>
      <xdr:col>85</xdr:col>
      <xdr:colOff>127000</xdr:colOff>
      <xdr:row>37</xdr:row>
      <xdr:rowOff>105044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085483"/>
          <a:ext cx="838200" cy="36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12878</xdr:rowOff>
    </xdr:from>
    <xdr:to>
      <xdr:col>81</xdr:col>
      <xdr:colOff>50800</xdr:colOff>
      <xdr:row>37</xdr:row>
      <xdr:rowOff>105044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56528"/>
          <a:ext cx="889000" cy="9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151423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71497</xdr:rowOff>
    </xdr:from>
    <xdr:to>
      <xdr:col>76</xdr:col>
      <xdr:colOff>114300</xdr:colOff>
      <xdr:row>37</xdr:row>
      <xdr:rowOff>12878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243697"/>
          <a:ext cx="889000" cy="1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61422</xdr:rowOff>
    </xdr:from>
    <xdr:to>
      <xdr:col>71</xdr:col>
      <xdr:colOff>177800</xdr:colOff>
      <xdr:row>36</xdr:row>
      <xdr:rowOff>71497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062172"/>
          <a:ext cx="889000" cy="18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142325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33933</xdr:rowOff>
    </xdr:from>
    <xdr:to>
      <xdr:col>85</xdr:col>
      <xdr:colOff>177800</xdr:colOff>
      <xdr:row>35</xdr:row>
      <xdr:rowOff>135533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0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56810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8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54244</xdr:rowOff>
    </xdr:from>
    <xdr:to>
      <xdr:col>81</xdr:col>
      <xdr:colOff>101600</xdr:colOff>
      <xdr:row>37</xdr:row>
      <xdr:rowOff>155844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133528</xdr:rowOff>
    </xdr:from>
    <xdr:to>
      <xdr:col>76</xdr:col>
      <xdr:colOff>165100</xdr:colOff>
      <xdr:row>37</xdr:row>
      <xdr:rowOff>63678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80205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0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20697</xdr:rowOff>
    </xdr:from>
    <xdr:to>
      <xdr:col>72</xdr:col>
      <xdr:colOff>38100</xdr:colOff>
      <xdr:row>36</xdr:row>
      <xdr:rowOff>122297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138824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96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10622</xdr:rowOff>
    </xdr:from>
    <xdr:to>
      <xdr:col>67</xdr:col>
      <xdr:colOff>101600</xdr:colOff>
      <xdr:row>35</xdr:row>
      <xdr:rowOff>112222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0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128749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57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167720</xdr:rowOff>
    </xdr:from>
    <xdr:to>
      <xdr:col>85</xdr:col>
      <xdr:colOff>127000</xdr:colOff>
      <xdr:row>78</xdr:row>
      <xdr:rowOff>8958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69370"/>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155342</xdr:rowOff>
    </xdr:from>
    <xdr:to>
      <xdr:col>81</xdr:col>
      <xdr:colOff>50800</xdr:colOff>
      <xdr:row>77</xdr:row>
      <xdr:rowOff>167720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56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152445</xdr:rowOff>
    </xdr:from>
    <xdr:to>
      <xdr:col>76</xdr:col>
      <xdr:colOff>114300</xdr:colOff>
      <xdr:row>77</xdr:row>
      <xdr:rowOff>155342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54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148893</xdr:rowOff>
    </xdr:from>
    <xdr:to>
      <xdr:col>71</xdr:col>
      <xdr:colOff>177800</xdr:colOff>
      <xdr:row>77</xdr:row>
      <xdr:rowOff>152445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50543"/>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129608</xdr:rowOff>
    </xdr:from>
    <xdr:to>
      <xdr:col>85</xdr:col>
      <xdr:colOff>177800</xdr:colOff>
      <xdr:row>78</xdr:row>
      <xdr:rowOff>59758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108035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116920</xdr:rowOff>
    </xdr:from>
    <xdr:to>
      <xdr:col>81</xdr:col>
      <xdr:colOff>101600</xdr:colOff>
      <xdr:row>78</xdr:row>
      <xdr:rowOff>47070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38197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104542</xdr:rowOff>
    </xdr:from>
    <xdr:to>
      <xdr:col>76</xdr:col>
      <xdr:colOff>165100</xdr:colOff>
      <xdr:row>78</xdr:row>
      <xdr:rowOff>34692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25819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101645</xdr:rowOff>
    </xdr:from>
    <xdr:to>
      <xdr:col>72</xdr:col>
      <xdr:colOff>38100</xdr:colOff>
      <xdr:row>78</xdr:row>
      <xdr:rowOff>31795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48322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98093</xdr:rowOff>
    </xdr:from>
    <xdr:to>
      <xdr:col>67</xdr:col>
      <xdr:colOff>101600</xdr:colOff>
      <xdr:row>78</xdr:row>
      <xdr:rowOff>28243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19370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104263</xdr:rowOff>
    </xdr:from>
    <xdr:to>
      <xdr:col>85</xdr:col>
      <xdr:colOff>127000</xdr:colOff>
      <xdr:row>98</xdr:row>
      <xdr:rowOff>113685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5877663"/>
          <a:ext cx="838200" cy="10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97255</xdr:rowOff>
    </xdr:from>
    <xdr:to>
      <xdr:col>81</xdr:col>
      <xdr:colOff>50800</xdr:colOff>
      <xdr:row>98</xdr:row>
      <xdr:rowOff>113685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99355"/>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86199</xdr:rowOff>
    </xdr:from>
    <xdr:to>
      <xdr:col>76</xdr:col>
      <xdr:colOff>114300</xdr:colOff>
      <xdr:row>98</xdr:row>
      <xdr:rowOff>97255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8299"/>
          <a:ext cx="889000" cy="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86199</xdr:rowOff>
    </xdr:from>
    <xdr:to>
      <xdr:col>71</xdr:col>
      <xdr:colOff>177800</xdr:colOff>
      <xdr:row>98</xdr:row>
      <xdr:rowOff>115929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8299"/>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53463</xdr:rowOff>
    </xdr:from>
    <xdr:to>
      <xdr:col>85</xdr:col>
      <xdr:colOff>177800</xdr:colOff>
      <xdr:row>92</xdr:row>
      <xdr:rowOff>155063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5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6490</xdr:rowOff>
    </xdr:from>
    <xdr:ext cx="690189"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5779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62885</xdr:rowOff>
    </xdr:from>
    <xdr:to>
      <xdr:col>81</xdr:col>
      <xdr:colOff>101600</xdr:colOff>
      <xdr:row>98</xdr:row>
      <xdr:rowOff>164485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155612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46455</xdr:rowOff>
    </xdr:from>
    <xdr:to>
      <xdr:col>76</xdr:col>
      <xdr:colOff>165100</xdr:colOff>
      <xdr:row>98</xdr:row>
      <xdr:rowOff>148055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164582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35399</xdr:rowOff>
    </xdr:from>
    <xdr:to>
      <xdr:col>72</xdr:col>
      <xdr:colOff>38100</xdr:colOff>
      <xdr:row>98</xdr:row>
      <xdr:rowOff>136999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128126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93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65129</xdr:rowOff>
    </xdr:from>
    <xdr:to>
      <xdr:col>67</xdr:col>
      <xdr:colOff>101600</xdr:colOff>
      <xdr:row>98</xdr:row>
      <xdr:rowOff>166729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157856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50432</xdr:rowOff>
    </xdr:from>
    <xdr:to>
      <xdr:col>116</xdr:col>
      <xdr:colOff>63500</xdr:colOff>
      <xdr:row>38</xdr:row>
      <xdr:rowOff>66571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65532"/>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14749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2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48054</xdr:rowOff>
    </xdr:from>
    <xdr:to>
      <xdr:col>111</xdr:col>
      <xdr:colOff>177800</xdr:colOff>
      <xdr:row>38</xdr:row>
      <xdr:rowOff>66571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6315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166905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48054</xdr:rowOff>
    </xdr:from>
    <xdr:to>
      <xdr:col>107</xdr:col>
      <xdr:colOff>50800</xdr:colOff>
      <xdr:row>38</xdr:row>
      <xdr:rowOff>84241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63154"/>
          <a:ext cx="8890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155590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84241</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99341"/>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155978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171082</xdr:rowOff>
    </xdr:from>
    <xdr:to>
      <xdr:col>116</xdr:col>
      <xdr:colOff>114300</xdr:colOff>
      <xdr:row>38</xdr:row>
      <xdr:rowOff>101232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130459</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15771</xdr:rowOff>
    </xdr:from>
    <xdr:to>
      <xdr:col>112</xdr:col>
      <xdr:colOff>38100</xdr:colOff>
      <xdr:row>38</xdr:row>
      <xdr:rowOff>117371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133898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0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168704</xdr:rowOff>
    </xdr:from>
    <xdr:to>
      <xdr:col>107</xdr:col>
      <xdr:colOff>101600</xdr:colOff>
      <xdr:row>38</xdr:row>
      <xdr:rowOff>98854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115381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33441</xdr:rowOff>
    </xdr:from>
    <xdr:to>
      <xdr:col>102</xdr:col>
      <xdr:colOff>165100</xdr:colOff>
      <xdr:row>38</xdr:row>
      <xdr:rowOff>135041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151569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63759</xdr:rowOff>
    </xdr:from>
    <xdr:to>
      <xdr:col>116</xdr:col>
      <xdr:colOff>63500</xdr:colOff>
      <xdr:row>54</xdr:row>
      <xdr:rowOff>85430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322059"/>
          <a:ext cx="8382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85430</xdr:rowOff>
    </xdr:from>
    <xdr:to>
      <xdr:col>111</xdr:col>
      <xdr:colOff>177800</xdr:colOff>
      <xdr:row>54</xdr:row>
      <xdr:rowOff>120589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343730"/>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125024</xdr:rowOff>
    </xdr:from>
    <xdr:to>
      <xdr:col>107</xdr:col>
      <xdr:colOff>50800</xdr:colOff>
      <xdr:row>54</xdr:row>
      <xdr:rowOff>120589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8697524"/>
          <a:ext cx="889000" cy="68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125024</xdr:rowOff>
    </xdr:from>
    <xdr:to>
      <xdr:col>102</xdr:col>
      <xdr:colOff>114300</xdr:colOff>
      <xdr:row>50</xdr:row>
      <xdr:rowOff>156616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8697524"/>
          <a:ext cx="8890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12959</xdr:rowOff>
    </xdr:from>
    <xdr:to>
      <xdr:col>116</xdr:col>
      <xdr:colOff>114300</xdr:colOff>
      <xdr:row>54</xdr:row>
      <xdr:rowOff>114559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2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35836</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1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34630</xdr:rowOff>
    </xdr:from>
    <xdr:to>
      <xdr:col>112</xdr:col>
      <xdr:colOff>38100</xdr:colOff>
      <xdr:row>54</xdr:row>
      <xdr:rowOff>136230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2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152757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69789</xdr:rowOff>
    </xdr:from>
    <xdr:to>
      <xdr:col>107</xdr:col>
      <xdr:colOff>101600</xdr:colOff>
      <xdr:row>54</xdr:row>
      <xdr:rowOff>171389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3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16466</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1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74224</xdr:rowOff>
    </xdr:from>
    <xdr:to>
      <xdr:col>102</xdr:col>
      <xdr:colOff>165100</xdr:colOff>
      <xdr:row>51</xdr:row>
      <xdr:rowOff>4374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86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20901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84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105816</xdr:rowOff>
    </xdr:from>
    <xdr:to>
      <xdr:col>98</xdr:col>
      <xdr:colOff>38100</xdr:colOff>
      <xdr:row>51</xdr:row>
      <xdr:rowOff>35966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86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52493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84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133443</xdr:rowOff>
    </xdr:from>
    <xdr:to>
      <xdr:col>116</xdr:col>
      <xdr:colOff>63500</xdr:colOff>
      <xdr:row>76</xdr:row>
      <xdr:rowOff>144428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163643"/>
          <a:ext cx="8382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133443</xdr:rowOff>
    </xdr:from>
    <xdr:to>
      <xdr:col>111</xdr:col>
      <xdr:colOff>177800</xdr:colOff>
      <xdr:row>76</xdr:row>
      <xdr:rowOff>149059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163643"/>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149059</xdr:rowOff>
    </xdr:from>
    <xdr:to>
      <xdr:col>107</xdr:col>
      <xdr:colOff>50800</xdr:colOff>
      <xdr:row>77</xdr:row>
      <xdr:rowOff>594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79259"/>
          <a:ext cx="889000" cy="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594</xdr:rowOff>
    </xdr:from>
    <xdr:to>
      <xdr:col>102</xdr:col>
      <xdr:colOff>114300</xdr:colOff>
      <xdr:row>77</xdr:row>
      <xdr:rowOff>73823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02244"/>
          <a:ext cx="889000" cy="7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93628</xdr:rowOff>
    </xdr:from>
    <xdr:to>
      <xdr:col>116</xdr:col>
      <xdr:colOff>114300</xdr:colOff>
      <xdr:row>77</xdr:row>
      <xdr:rowOff>23778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116505</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7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82643</xdr:rowOff>
    </xdr:from>
    <xdr:to>
      <xdr:col>112</xdr:col>
      <xdr:colOff>38100</xdr:colOff>
      <xdr:row>77</xdr:row>
      <xdr:rowOff>12793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29320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8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98259</xdr:rowOff>
    </xdr:from>
    <xdr:to>
      <xdr:col>107</xdr:col>
      <xdr:colOff>101600</xdr:colOff>
      <xdr:row>77</xdr:row>
      <xdr:rowOff>28409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44937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0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121244</xdr:rowOff>
    </xdr:from>
    <xdr:to>
      <xdr:col>102</xdr:col>
      <xdr:colOff>165100</xdr:colOff>
      <xdr:row>77</xdr:row>
      <xdr:rowOff>51394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67921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2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23023</xdr:rowOff>
    </xdr:from>
    <xdr:to>
      <xdr:col>98</xdr:col>
      <xdr:colOff>38100</xdr:colOff>
      <xdr:row>77</xdr:row>
      <xdr:rowOff>124623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2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115750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1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7,485,424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年度はふるさと寄付金額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19,654,288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千円の影響に伴い、物件費及び積立金が大幅に増額している。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物件費はふるさと寄付金関係で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12,481,880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千円の歳出となり、前年度比でおよそ</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倍となる増額となっている。積立金においてはふるさと応援寄付基金積立金が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7,056,892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千円となり、前年度比でおよそ</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倍となる増額となっている。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279,193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円であり、人口減少の影響を受け年々増加傾向にある。類似団体平均と比較すると住民一人当たり人件費は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円高くなっている。これは人口に対し面積も広く、消防署や支所も設置しているためこのように高い水準となっている。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3,032
137.03
23,208,059
23,002,708
55,431
2,004,504
3,441,959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165850</xdr:rowOff>
    </xdr:from>
    <xdr:to>
      <xdr:col>24</xdr:col>
      <xdr:colOff>63500</xdr:colOff>
      <xdr:row>38</xdr:row>
      <xdr:rowOff>2997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9500"/>
          <a:ext cx="8382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165850</xdr:rowOff>
    </xdr:from>
    <xdr:to>
      <xdr:col>19</xdr:col>
      <xdr:colOff>177800</xdr:colOff>
      <xdr:row>38</xdr:row>
      <xdr:rowOff>4725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9500"/>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153924</xdr:rowOff>
    </xdr:from>
    <xdr:to>
      <xdr:col>15</xdr:col>
      <xdr:colOff>50800</xdr:colOff>
      <xdr:row>38</xdr:row>
      <xdr:rowOff>4725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757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153924</xdr:rowOff>
    </xdr:from>
    <xdr:to>
      <xdr:col>10</xdr:col>
      <xdr:colOff>114300</xdr:colOff>
      <xdr:row>37</xdr:row>
      <xdr:rowOff>156642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757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123647</xdr:rowOff>
    </xdr:from>
    <xdr:to>
      <xdr:col>24</xdr:col>
      <xdr:colOff>114300</xdr:colOff>
      <xdr:row>38</xdr:row>
      <xdr:rowOff>53797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115049</xdr:rowOff>
    </xdr:from>
    <xdr:to>
      <xdr:col>20</xdr:col>
      <xdr:colOff>38100</xdr:colOff>
      <xdr:row>38</xdr:row>
      <xdr:rowOff>45199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36327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125375</xdr:rowOff>
    </xdr:from>
    <xdr:to>
      <xdr:col>15</xdr:col>
      <xdr:colOff>101600</xdr:colOff>
      <xdr:row>38</xdr:row>
      <xdr:rowOff>55525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46652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103124</xdr:rowOff>
    </xdr:from>
    <xdr:to>
      <xdr:col>10</xdr:col>
      <xdr:colOff>165100</xdr:colOff>
      <xdr:row>38</xdr:row>
      <xdr:rowOff>33274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24401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105842</xdr:rowOff>
    </xdr:from>
    <xdr:to>
      <xdr:col>6</xdr:col>
      <xdr:colOff>38100</xdr:colOff>
      <xdr:row>38</xdr:row>
      <xdr:rowOff>35992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27119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152678</xdr:rowOff>
    </xdr:from>
    <xdr:to>
      <xdr:col>24</xdr:col>
      <xdr:colOff>63500</xdr:colOff>
      <xdr:row>58</xdr:row>
      <xdr:rowOff>154179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896628"/>
          <a:ext cx="838200" cy="1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144390</xdr:rowOff>
    </xdr:from>
    <xdr:to>
      <xdr:col>19</xdr:col>
      <xdr:colOff>177800</xdr:colOff>
      <xdr:row>58</xdr:row>
      <xdr:rowOff>154179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8490"/>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141656</xdr:rowOff>
    </xdr:from>
    <xdr:to>
      <xdr:col>15</xdr:col>
      <xdr:colOff>50800</xdr:colOff>
      <xdr:row>58</xdr:row>
      <xdr:rowOff>144390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5756"/>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141656</xdr:rowOff>
    </xdr:from>
    <xdr:to>
      <xdr:col>10</xdr:col>
      <xdr:colOff>114300</xdr:colOff>
      <xdr:row>58</xdr:row>
      <xdr:rowOff>166591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85756"/>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101878</xdr:rowOff>
    </xdr:from>
    <xdr:to>
      <xdr:col>24</xdr:col>
      <xdr:colOff>114300</xdr:colOff>
      <xdr:row>52</xdr:row>
      <xdr:rowOff>32028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54905</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798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103379</xdr:rowOff>
    </xdr:from>
    <xdr:to>
      <xdr:col>20</xdr:col>
      <xdr:colOff>38100</xdr:colOff>
      <xdr:row>59</xdr:row>
      <xdr:rowOff>33529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24656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93590</xdr:rowOff>
    </xdr:from>
    <xdr:to>
      <xdr:col>15</xdr:col>
      <xdr:colOff>101600</xdr:colOff>
      <xdr:row>59</xdr:row>
      <xdr:rowOff>23740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40267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90856</xdr:rowOff>
    </xdr:from>
    <xdr:to>
      <xdr:col>10</xdr:col>
      <xdr:colOff>165100</xdr:colOff>
      <xdr:row>59</xdr:row>
      <xdr:rowOff>21006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12133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115791</xdr:rowOff>
    </xdr:from>
    <xdr:to>
      <xdr:col>6</xdr:col>
      <xdr:colOff>38100</xdr:colOff>
      <xdr:row>59</xdr:row>
      <xdr:rowOff>45941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62468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3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22858</xdr:rowOff>
    </xdr:from>
    <xdr:to>
      <xdr:col>24</xdr:col>
      <xdr:colOff>63500</xdr:colOff>
      <xdr:row>77</xdr:row>
      <xdr:rowOff>30469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24508"/>
          <a:ext cx="838200" cy="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30469</xdr:rowOff>
    </xdr:from>
    <xdr:to>
      <xdr:col>19</xdr:col>
      <xdr:colOff>177800</xdr:colOff>
      <xdr:row>77</xdr:row>
      <xdr:rowOff>39436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32119"/>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39436</xdr:rowOff>
    </xdr:from>
    <xdr:to>
      <xdr:col>15</xdr:col>
      <xdr:colOff>50800</xdr:colOff>
      <xdr:row>77</xdr:row>
      <xdr:rowOff>66080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41086"/>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66080</xdr:rowOff>
    </xdr:from>
    <xdr:to>
      <xdr:col>10</xdr:col>
      <xdr:colOff>114300</xdr:colOff>
      <xdr:row>77</xdr:row>
      <xdr:rowOff>76509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67730"/>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143508</xdr:rowOff>
    </xdr:from>
    <xdr:to>
      <xdr:col>24</xdr:col>
      <xdr:colOff>114300</xdr:colOff>
      <xdr:row>77</xdr:row>
      <xdr:rowOff>73658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151119</xdr:rowOff>
    </xdr:from>
    <xdr:to>
      <xdr:col>20</xdr:col>
      <xdr:colOff>38100</xdr:colOff>
      <xdr:row>77</xdr:row>
      <xdr:rowOff>81269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72396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160086</xdr:rowOff>
    </xdr:from>
    <xdr:to>
      <xdr:col>15</xdr:col>
      <xdr:colOff>101600</xdr:colOff>
      <xdr:row>77</xdr:row>
      <xdr:rowOff>90236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81363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15280</xdr:rowOff>
    </xdr:from>
    <xdr:to>
      <xdr:col>10</xdr:col>
      <xdr:colOff>165100</xdr:colOff>
      <xdr:row>77</xdr:row>
      <xdr:rowOff>116880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108007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25709</xdr:rowOff>
    </xdr:from>
    <xdr:to>
      <xdr:col>6</xdr:col>
      <xdr:colOff>38100</xdr:colOff>
      <xdr:row>77</xdr:row>
      <xdr:rowOff>127309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118436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2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122323</xdr:rowOff>
    </xdr:from>
    <xdr:to>
      <xdr:col>24</xdr:col>
      <xdr:colOff>63500</xdr:colOff>
      <xdr:row>98</xdr:row>
      <xdr:rowOff>122461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24423"/>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122461</xdr:rowOff>
    </xdr:from>
    <xdr:to>
      <xdr:col>19</xdr:col>
      <xdr:colOff>177800</xdr:colOff>
      <xdr:row>98</xdr:row>
      <xdr:rowOff>125870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24561"/>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125870</xdr:rowOff>
    </xdr:from>
    <xdr:to>
      <xdr:col>15</xdr:col>
      <xdr:colOff>50800</xdr:colOff>
      <xdr:row>98</xdr:row>
      <xdr:rowOff>137424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27970"/>
          <a:ext cx="889000" cy="1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137424</xdr:rowOff>
    </xdr:from>
    <xdr:to>
      <xdr:col>10</xdr:col>
      <xdr:colOff>114300</xdr:colOff>
      <xdr:row>98</xdr:row>
      <xdr:rowOff>155141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3952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71523</xdr:rowOff>
    </xdr:from>
    <xdr:to>
      <xdr:col>24</xdr:col>
      <xdr:colOff>114300</xdr:colOff>
      <xdr:row>99</xdr:row>
      <xdr:rowOff>1673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71661</xdr:rowOff>
    </xdr:from>
    <xdr:to>
      <xdr:col>20</xdr:col>
      <xdr:colOff>38100</xdr:colOff>
      <xdr:row>99</xdr:row>
      <xdr:rowOff>1811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164388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9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75070</xdr:rowOff>
    </xdr:from>
    <xdr:to>
      <xdr:col>15</xdr:col>
      <xdr:colOff>101600</xdr:colOff>
      <xdr:row>99</xdr:row>
      <xdr:rowOff>5220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167797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96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86624</xdr:rowOff>
    </xdr:from>
    <xdr:to>
      <xdr:col>10</xdr:col>
      <xdr:colOff>165100</xdr:colOff>
      <xdr:row>99</xdr:row>
      <xdr:rowOff>16774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7901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98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104341</xdr:rowOff>
    </xdr:from>
    <xdr:to>
      <xdr:col>6</xdr:col>
      <xdr:colOff>38100</xdr:colOff>
      <xdr:row>99</xdr:row>
      <xdr:rowOff>34491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25618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99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86212</xdr:rowOff>
    </xdr:from>
    <xdr:to>
      <xdr:col>55</xdr:col>
      <xdr:colOff>0</xdr:colOff>
      <xdr:row>58</xdr:row>
      <xdr:rowOff>90759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0312"/>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90759</xdr:rowOff>
    </xdr:from>
    <xdr:to>
      <xdr:col>50</xdr:col>
      <xdr:colOff>114300</xdr:colOff>
      <xdr:row>58</xdr:row>
      <xdr:rowOff>101512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34859"/>
          <a:ext cx="889000" cy="1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101512</xdr:rowOff>
    </xdr:from>
    <xdr:to>
      <xdr:col>45</xdr:col>
      <xdr:colOff>177800</xdr:colOff>
      <xdr:row>58</xdr:row>
      <xdr:rowOff>107554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5612"/>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90476</xdr:rowOff>
    </xdr:from>
    <xdr:to>
      <xdr:col>41</xdr:col>
      <xdr:colOff>50800</xdr:colOff>
      <xdr:row>58</xdr:row>
      <xdr:rowOff>107554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34576"/>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35412</xdr:rowOff>
    </xdr:from>
    <xdr:to>
      <xdr:col>55</xdr:col>
      <xdr:colOff>50800</xdr:colOff>
      <xdr:row>58</xdr:row>
      <xdr:rowOff>137012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121789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39959</xdr:rowOff>
    </xdr:from>
    <xdr:to>
      <xdr:col>50</xdr:col>
      <xdr:colOff>165100</xdr:colOff>
      <xdr:row>58</xdr:row>
      <xdr:rowOff>141559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132686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50712</xdr:rowOff>
    </xdr:from>
    <xdr:to>
      <xdr:col>46</xdr:col>
      <xdr:colOff>38100</xdr:colOff>
      <xdr:row>58</xdr:row>
      <xdr:rowOff>152312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143439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56754</xdr:rowOff>
    </xdr:from>
    <xdr:to>
      <xdr:col>41</xdr:col>
      <xdr:colOff>101600</xdr:colOff>
      <xdr:row>58</xdr:row>
      <xdr:rowOff>158354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149481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39676</xdr:rowOff>
    </xdr:from>
    <xdr:to>
      <xdr:col>36</xdr:col>
      <xdr:colOff>165100</xdr:colOff>
      <xdr:row>58</xdr:row>
      <xdr:rowOff>141276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132403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147148</xdr:rowOff>
    </xdr:from>
    <xdr:to>
      <xdr:col>55</xdr:col>
      <xdr:colOff>0</xdr:colOff>
      <xdr:row>79</xdr:row>
      <xdr:rowOff>4693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20248"/>
          <a:ext cx="8382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147148</xdr:rowOff>
    </xdr:from>
    <xdr:to>
      <xdr:col>50</xdr:col>
      <xdr:colOff>114300</xdr:colOff>
      <xdr:row>79</xdr:row>
      <xdr:rowOff>7217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20248"/>
          <a:ext cx="8890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5018</xdr:rowOff>
    </xdr:from>
    <xdr:to>
      <xdr:col>45</xdr:col>
      <xdr:colOff>177800</xdr:colOff>
      <xdr:row>79</xdr:row>
      <xdr:rowOff>7217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49568"/>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5018</xdr:rowOff>
    </xdr:from>
    <xdr:to>
      <xdr:col>41</xdr:col>
      <xdr:colOff>50800</xdr:colOff>
      <xdr:row>79</xdr:row>
      <xdr:rowOff>6477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9568"/>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125343</xdr:rowOff>
    </xdr:from>
    <xdr:to>
      <xdr:col>55</xdr:col>
      <xdr:colOff>50800</xdr:colOff>
      <xdr:row>79</xdr:row>
      <xdr:rowOff>55493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84720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96348</xdr:rowOff>
    </xdr:from>
    <xdr:to>
      <xdr:col>50</xdr:col>
      <xdr:colOff>165100</xdr:colOff>
      <xdr:row>79</xdr:row>
      <xdr:rowOff>26498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43025</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2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127867</xdr:rowOff>
    </xdr:from>
    <xdr:to>
      <xdr:col>46</xdr:col>
      <xdr:colOff>38100</xdr:colOff>
      <xdr:row>79</xdr:row>
      <xdr:rowOff>58017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74544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125668</xdr:rowOff>
    </xdr:from>
    <xdr:to>
      <xdr:col>41</xdr:col>
      <xdr:colOff>101600</xdr:colOff>
      <xdr:row>79</xdr:row>
      <xdr:rowOff>55818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72345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127127</xdr:rowOff>
    </xdr:from>
    <xdr:to>
      <xdr:col>36</xdr:col>
      <xdr:colOff>165100</xdr:colOff>
      <xdr:row>79</xdr:row>
      <xdr:rowOff>57277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73804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133697</xdr:rowOff>
    </xdr:from>
    <xdr:to>
      <xdr:col>55</xdr:col>
      <xdr:colOff>0</xdr:colOff>
      <xdr:row>98</xdr:row>
      <xdr:rowOff>158003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935797"/>
          <a:ext cx="838200" cy="2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119520</xdr:rowOff>
    </xdr:from>
    <xdr:to>
      <xdr:col>50</xdr:col>
      <xdr:colOff>114300</xdr:colOff>
      <xdr:row>98</xdr:row>
      <xdr:rowOff>133697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21620"/>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92253</xdr:rowOff>
    </xdr:from>
    <xdr:to>
      <xdr:col>45</xdr:col>
      <xdr:colOff>177800</xdr:colOff>
      <xdr:row>98</xdr:row>
      <xdr:rowOff>119520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94353"/>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78418</xdr:rowOff>
    </xdr:from>
    <xdr:to>
      <xdr:col>41</xdr:col>
      <xdr:colOff>50800</xdr:colOff>
      <xdr:row>98</xdr:row>
      <xdr:rowOff>92253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80518"/>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107203</xdr:rowOff>
    </xdr:from>
    <xdr:to>
      <xdr:col>55</xdr:col>
      <xdr:colOff>50800</xdr:colOff>
      <xdr:row>99</xdr:row>
      <xdr:rowOff>37353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22130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82897</xdr:rowOff>
    </xdr:from>
    <xdr:to>
      <xdr:col>50</xdr:col>
      <xdr:colOff>165100</xdr:colOff>
      <xdr:row>99</xdr:row>
      <xdr:rowOff>13047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4174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9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68720</xdr:rowOff>
    </xdr:from>
    <xdr:to>
      <xdr:col>46</xdr:col>
      <xdr:colOff>38100</xdr:colOff>
      <xdr:row>98</xdr:row>
      <xdr:rowOff>170320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161447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6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41453</xdr:rowOff>
    </xdr:from>
    <xdr:to>
      <xdr:col>41</xdr:col>
      <xdr:colOff>101600</xdr:colOff>
      <xdr:row>98</xdr:row>
      <xdr:rowOff>143053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159580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61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27618</xdr:rowOff>
    </xdr:from>
    <xdr:to>
      <xdr:col>36</xdr:col>
      <xdr:colOff>165100</xdr:colOff>
      <xdr:row>98</xdr:row>
      <xdr:rowOff>129218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145745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60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37127</xdr:rowOff>
    </xdr:from>
    <xdr:to>
      <xdr:col>85</xdr:col>
      <xdr:colOff>127000</xdr:colOff>
      <xdr:row>38</xdr:row>
      <xdr:rowOff>94586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52227"/>
          <a:ext cx="838200" cy="5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37127</xdr:rowOff>
    </xdr:from>
    <xdr:to>
      <xdr:col>81</xdr:col>
      <xdr:colOff>50800</xdr:colOff>
      <xdr:row>38</xdr:row>
      <xdr:rowOff>59448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52227"/>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59448</xdr:rowOff>
    </xdr:from>
    <xdr:to>
      <xdr:col>76</xdr:col>
      <xdr:colOff>114300</xdr:colOff>
      <xdr:row>38</xdr:row>
      <xdr:rowOff>85198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74548"/>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77050</xdr:rowOff>
    </xdr:from>
    <xdr:to>
      <xdr:col>71</xdr:col>
      <xdr:colOff>177800</xdr:colOff>
      <xdr:row>38</xdr:row>
      <xdr:rowOff>85198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92150"/>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43786</xdr:rowOff>
    </xdr:from>
    <xdr:to>
      <xdr:col>85</xdr:col>
      <xdr:colOff>177800</xdr:colOff>
      <xdr:row>38</xdr:row>
      <xdr:rowOff>145386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157777</xdr:rowOff>
    </xdr:from>
    <xdr:to>
      <xdr:col>81</xdr:col>
      <xdr:colOff>101600</xdr:colOff>
      <xdr:row>38</xdr:row>
      <xdr:rowOff>87927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104454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8648</xdr:rowOff>
    </xdr:from>
    <xdr:to>
      <xdr:col>76</xdr:col>
      <xdr:colOff>165100</xdr:colOff>
      <xdr:row>38</xdr:row>
      <xdr:rowOff>110248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126775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34398</xdr:rowOff>
    </xdr:from>
    <xdr:to>
      <xdr:col>72</xdr:col>
      <xdr:colOff>38100</xdr:colOff>
      <xdr:row>38</xdr:row>
      <xdr:rowOff>135998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152525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26250</xdr:rowOff>
    </xdr:from>
    <xdr:to>
      <xdr:col>67</xdr:col>
      <xdr:colOff>101600</xdr:colOff>
      <xdr:row>38</xdr:row>
      <xdr:rowOff>127850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144377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147342</xdr:rowOff>
    </xdr:from>
    <xdr:to>
      <xdr:col>85</xdr:col>
      <xdr:colOff>127000</xdr:colOff>
      <xdr:row>57</xdr:row>
      <xdr:rowOff>150817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19992"/>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141150</xdr:rowOff>
    </xdr:from>
    <xdr:to>
      <xdr:col>81</xdr:col>
      <xdr:colOff>50800</xdr:colOff>
      <xdr:row>57</xdr:row>
      <xdr:rowOff>150817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13800"/>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139574</xdr:rowOff>
    </xdr:from>
    <xdr:to>
      <xdr:col>76</xdr:col>
      <xdr:colOff>114300</xdr:colOff>
      <xdr:row>57</xdr:row>
      <xdr:rowOff>141150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12224"/>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139574</xdr:rowOff>
    </xdr:from>
    <xdr:to>
      <xdr:col>71</xdr:col>
      <xdr:colOff>177800</xdr:colOff>
      <xdr:row>57</xdr:row>
      <xdr:rowOff>160818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12224"/>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96542</xdr:rowOff>
    </xdr:from>
    <xdr:to>
      <xdr:col>85</xdr:col>
      <xdr:colOff>177800</xdr:colOff>
      <xdr:row>58</xdr:row>
      <xdr:rowOff>26692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11469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100017</xdr:rowOff>
    </xdr:from>
    <xdr:to>
      <xdr:col>81</xdr:col>
      <xdr:colOff>101600</xdr:colOff>
      <xdr:row>58</xdr:row>
      <xdr:rowOff>30167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21294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6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90350</xdr:rowOff>
    </xdr:from>
    <xdr:to>
      <xdr:col>76</xdr:col>
      <xdr:colOff>165100</xdr:colOff>
      <xdr:row>58</xdr:row>
      <xdr:rowOff>20500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5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88774</xdr:rowOff>
    </xdr:from>
    <xdr:to>
      <xdr:col>72</xdr:col>
      <xdr:colOff>38100</xdr:colOff>
      <xdr:row>58</xdr:row>
      <xdr:rowOff>18924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110018</xdr:rowOff>
    </xdr:from>
    <xdr:to>
      <xdr:col>67</xdr:col>
      <xdr:colOff>101600</xdr:colOff>
      <xdr:row>58</xdr:row>
      <xdr:rowOff>40168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31295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84733</xdr:rowOff>
    </xdr:from>
    <xdr:to>
      <xdr:col>85</xdr:col>
      <xdr:colOff>127000</xdr:colOff>
      <xdr:row>77</xdr:row>
      <xdr:rowOff>105045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2943483"/>
          <a:ext cx="838200" cy="36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12878</xdr:rowOff>
    </xdr:from>
    <xdr:to>
      <xdr:col>81</xdr:col>
      <xdr:colOff>50800</xdr:colOff>
      <xdr:row>77</xdr:row>
      <xdr:rowOff>105045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214528"/>
          <a:ext cx="889000" cy="9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151423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3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71498</xdr:rowOff>
    </xdr:from>
    <xdr:to>
      <xdr:col>76</xdr:col>
      <xdr:colOff>114300</xdr:colOff>
      <xdr:row>77</xdr:row>
      <xdr:rowOff>12878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101698"/>
          <a:ext cx="8890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3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61422</xdr:rowOff>
    </xdr:from>
    <xdr:to>
      <xdr:col>71</xdr:col>
      <xdr:colOff>177800</xdr:colOff>
      <xdr:row>76</xdr:row>
      <xdr:rowOff>71498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2920172"/>
          <a:ext cx="889000" cy="18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142313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33933</xdr:rowOff>
    </xdr:from>
    <xdr:to>
      <xdr:col>85</xdr:col>
      <xdr:colOff>177800</xdr:colOff>
      <xdr:row>75</xdr:row>
      <xdr:rowOff>135533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28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56810</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7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54245</xdr:rowOff>
    </xdr:from>
    <xdr:to>
      <xdr:col>81</xdr:col>
      <xdr:colOff>101600</xdr:colOff>
      <xdr:row>77</xdr:row>
      <xdr:rowOff>155845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0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133528</xdr:rowOff>
    </xdr:from>
    <xdr:to>
      <xdr:col>76</xdr:col>
      <xdr:colOff>165100</xdr:colOff>
      <xdr:row>77</xdr:row>
      <xdr:rowOff>63678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1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80205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293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20698</xdr:rowOff>
    </xdr:from>
    <xdr:to>
      <xdr:col>72</xdr:col>
      <xdr:colOff>38100</xdr:colOff>
      <xdr:row>76</xdr:row>
      <xdr:rowOff>122298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0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138824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28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10622</xdr:rowOff>
    </xdr:from>
    <xdr:to>
      <xdr:col>67</xdr:col>
      <xdr:colOff>101600</xdr:colOff>
      <xdr:row>75</xdr:row>
      <xdr:rowOff>112222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28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128749</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26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167720</xdr:rowOff>
    </xdr:from>
    <xdr:to>
      <xdr:col>85</xdr:col>
      <xdr:colOff>127000</xdr:colOff>
      <xdr:row>98</xdr:row>
      <xdr:rowOff>8958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798370"/>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155342</xdr:rowOff>
    </xdr:from>
    <xdr:to>
      <xdr:col>81</xdr:col>
      <xdr:colOff>50800</xdr:colOff>
      <xdr:row>97</xdr:row>
      <xdr:rowOff>167720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785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152445</xdr:rowOff>
    </xdr:from>
    <xdr:to>
      <xdr:col>76</xdr:col>
      <xdr:colOff>114300</xdr:colOff>
      <xdr:row>97</xdr:row>
      <xdr:rowOff>155342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83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148893</xdr:rowOff>
    </xdr:from>
    <xdr:to>
      <xdr:col>71</xdr:col>
      <xdr:colOff>177800</xdr:colOff>
      <xdr:row>97</xdr:row>
      <xdr:rowOff>152445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779543"/>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129608</xdr:rowOff>
    </xdr:from>
    <xdr:to>
      <xdr:col>85</xdr:col>
      <xdr:colOff>177800</xdr:colOff>
      <xdr:row>98</xdr:row>
      <xdr:rowOff>59758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108035</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3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116920</xdr:rowOff>
    </xdr:from>
    <xdr:to>
      <xdr:col>81</xdr:col>
      <xdr:colOff>101600</xdr:colOff>
      <xdr:row>98</xdr:row>
      <xdr:rowOff>47070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38197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104542</xdr:rowOff>
    </xdr:from>
    <xdr:to>
      <xdr:col>76</xdr:col>
      <xdr:colOff>165100</xdr:colOff>
      <xdr:row>98</xdr:row>
      <xdr:rowOff>34692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25819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101645</xdr:rowOff>
    </xdr:from>
    <xdr:to>
      <xdr:col>72</xdr:col>
      <xdr:colOff>38100</xdr:colOff>
      <xdr:row>98</xdr:row>
      <xdr:rowOff>31795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48322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50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98093</xdr:rowOff>
    </xdr:from>
    <xdr:to>
      <xdr:col>67</xdr:col>
      <xdr:colOff>101600</xdr:colOff>
      <xdr:row>98</xdr:row>
      <xdr:rowOff>28243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19370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8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7,485,424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年度において総務費はふるさと応援寄付金関係で大幅に増額となり、住民一人当たり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6,631,875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6,292,423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75,980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85,199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円下回っている。新規事業を抑制し平成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年度以降減少傾向となっている中で、大型事業である橋梁長寿命化事業を繰り越したため大幅な減額となった。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79,618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63,260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年度は台風による被害と平成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年度から繰り越した事業により大幅な増額となった。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財政調整基金の現在高は８９２，１５１千円となっており、前年度末より大幅な減額（前年度比－３０９，７７５千円）となった。これはふるさと納税の増収によって特別交付税が大幅な減額となり、その補填として基金を取崩しをしたためである。</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平成３０年度実質収支は５５，４３１千円となっており、実質単年度収支は－３６０，５０６千円となった。</a:t>
          </a:r>
        </a:p>
        <a:p>
          <a:r>
            <a:rPr kumimoji="1" lang="ja-JP" altLang="en-US" sz="1050">
              <a:solidFill>
                <a:sysClr val="windowText" lastClr="000000"/>
              </a:solidFill>
              <a:latin typeface="ＭＳ ゴシック" pitchFamily="49" charset="-128"/>
              <a:ea typeface="ＭＳ ゴシック" pitchFamily="49" charset="-128"/>
            </a:rPr>
            <a:t>財政調整基金の残高は金額で１，０００，０００千円、標準財政規模比で５０％以上を維持することを目標としているが、平成３０年度は大幅な取崩しをしたためその基準を下回ることとなった。今後は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平成２８年度から減少傾向にあり、平成３０年度は前年度比</a:t>
          </a:r>
          <a:r>
            <a:rPr kumimoji="1" lang="en-US" altLang="ja-JP" sz="900">
              <a:solidFill>
                <a:sysClr val="windowText" lastClr="000000"/>
              </a:solidFill>
              <a:latin typeface="ＭＳ ゴシック" pitchFamily="49" charset="-128"/>
              <a:ea typeface="ＭＳ ゴシック" pitchFamily="49" charset="-128"/>
            </a:rPr>
            <a:t>2.37</a:t>
          </a:r>
          <a:r>
            <a:rPr kumimoji="1" lang="ja-JP" altLang="en-US" sz="900">
              <a:solidFill>
                <a:sysClr val="windowText" lastClr="000000"/>
              </a:solidFill>
              <a:latin typeface="ＭＳ ゴシック" pitchFamily="49" charset="-128"/>
              <a:ea typeface="ＭＳ ゴシック" pitchFamily="49" charset="-128"/>
            </a:rPr>
            <a:t>％の減少となった。今後は少子高齢化による人口減少や、普通交付税の減が見込まれることから、引き続き財政の健全化を図っていく。</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solidFill>
                <a:sysClr val="windowText" lastClr="000000"/>
              </a:solidFill>
              <a:latin typeface="ＭＳ ゴシック" pitchFamily="49" charset="-128"/>
              <a:ea typeface="ＭＳ ゴシック" pitchFamily="49" charset="-128"/>
            </a:rPr>
            <a:t>4</a:t>
          </a:r>
          <a:r>
            <a:rPr kumimoji="1" lang="ja-JP" altLang="en-US" sz="900">
              <a:solidFill>
                <a:sysClr val="windowText" lastClr="000000"/>
              </a:solidFill>
              <a:latin typeface="ＭＳ ゴシック" pitchFamily="49" charset="-128"/>
              <a:ea typeface="ＭＳ ゴシック" pitchFamily="49" charset="-128"/>
            </a:rPr>
            <a:t>～</a:t>
          </a:r>
          <a:r>
            <a:rPr kumimoji="1" lang="en-US" altLang="ja-JP" sz="900">
              <a:solidFill>
                <a:sysClr val="windowText" lastClr="000000"/>
              </a:solidFill>
              <a:latin typeface="ＭＳ ゴシック" pitchFamily="49" charset="-128"/>
              <a:ea typeface="ＭＳ ゴシック" pitchFamily="49" charset="-128"/>
            </a:rPr>
            <a:t>7</a:t>
          </a:r>
          <a:r>
            <a:rPr kumimoji="1" lang="ja-JP" altLang="en-US" sz="900">
              <a:solidFill>
                <a:sysClr val="windowText" lastClr="000000"/>
              </a:solidFill>
              <a:latin typeface="ＭＳ ゴシック" pitchFamily="49" charset="-128"/>
              <a:ea typeface="ＭＳ ゴシック" pitchFamily="49" charset="-128"/>
            </a:rPr>
            <a:t>％で推移している。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水道事業会計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平成１７年度に使用料アップをおこなった結果、一旦落ち込んだものの年々微増となっている。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国民健康保険高野山総合診療所特別会計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介護保険特別会計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solidFill>
                <a:sysClr val="windowText" lastClr="000000"/>
              </a:solidFill>
              <a:latin typeface="ＭＳ ゴシック" pitchFamily="49" charset="-128"/>
              <a:ea typeface="ＭＳ ゴシック" pitchFamily="49" charset="-128"/>
            </a:rPr>
            <a:t>2.3</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国民健康保険富貴診療所特別会計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0.6</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簡易水道特別会計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0.4</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下水道特別会計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0.4</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その他の会計（黒字）</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23208059</v>
      </c>
      <c r="BO4" s="392"/>
      <c r="BP4" s="392"/>
      <c r="BQ4" s="392"/>
      <c r="BR4" s="392"/>
      <c r="BS4" s="392"/>
      <c r="BT4" s="392"/>
      <c r="BU4" s="393"/>
      <c r="BV4" s="391">
        <v>3925290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2.8</v>
      </c>
      <c r="CU4" s="398"/>
      <c r="CV4" s="398"/>
      <c r="CW4" s="398"/>
      <c r="CX4" s="398"/>
      <c r="CY4" s="398"/>
      <c r="CZ4" s="398"/>
      <c r="DA4" s="399"/>
      <c r="DB4" s="397">
        <v>5.2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23002708</v>
      </c>
      <c r="BO5" s="429"/>
      <c r="BP5" s="429"/>
      <c r="BQ5" s="429"/>
      <c r="BR5" s="429"/>
      <c r="BS5" s="429"/>
      <c r="BT5" s="429"/>
      <c r="BU5" s="430"/>
      <c r="BV5" s="428">
        <v>3758679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97.7</v>
      </c>
      <c r="CU5" s="426"/>
      <c r="CV5" s="426"/>
      <c r="CW5" s="426"/>
      <c r="CX5" s="426"/>
      <c r="CY5" s="426"/>
      <c r="CZ5" s="426"/>
      <c r="DA5" s="427"/>
      <c r="DB5" s="425">
        <v>94.7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205351</v>
      </c>
      <c r="BO6" s="429"/>
      <c r="BP6" s="429"/>
      <c r="BQ6" s="429"/>
      <c r="BR6" s="429"/>
      <c r="BS6" s="429"/>
      <c r="BT6" s="429"/>
      <c r="BU6" s="430"/>
      <c r="BV6" s="428">
        <v>166611</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101.7</v>
      </c>
      <c r="CU6" s="466"/>
      <c r="CV6" s="466"/>
      <c r="CW6" s="466"/>
      <c r="CX6" s="466"/>
      <c r="CY6" s="466"/>
      <c r="CZ6" s="466"/>
      <c r="DA6" s="467"/>
      <c r="DB6" s="465">
        <v>98.7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149920</v>
      </c>
      <c r="BO7" s="429"/>
      <c r="BP7" s="429"/>
      <c r="BQ7" s="429"/>
      <c r="BR7" s="429"/>
      <c r="BS7" s="429"/>
      <c r="BT7" s="429"/>
      <c r="BU7" s="430"/>
      <c r="BV7" s="428">
        <v>60449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2004504</v>
      </c>
      <c r="CU7" s="429"/>
      <c r="CV7" s="429"/>
      <c r="CW7" s="429"/>
      <c r="CX7" s="429"/>
      <c r="CY7" s="429"/>
      <c r="CZ7" s="429"/>
      <c r="DA7" s="430"/>
      <c r="DB7" s="428">
        <v>2044258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55431</v>
      </c>
      <c r="BO8" s="429"/>
      <c r="BP8" s="429"/>
      <c r="BQ8" s="429"/>
      <c r="BR8" s="429"/>
      <c r="BS8" s="429"/>
      <c r="BT8" s="429"/>
      <c r="BU8" s="430"/>
      <c r="BV8" s="428">
        <v>106162</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0.21</v>
      </c>
      <c r="CU8" s="469"/>
      <c r="CV8" s="469"/>
      <c r="CW8" s="469"/>
      <c r="CX8" s="469"/>
      <c r="CY8" s="469"/>
      <c r="CZ8" s="469"/>
      <c r="DA8" s="470"/>
      <c r="DB8" s="468">
        <v>0.2</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3352</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-50731</v>
      </c>
      <c r="BO9" s="429"/>
      <c r="BP9" s="429"/>
      <c r="BQ9" s="429"/>
      <c r="BR9" s="429"/>
      <c r="BS9" s="429"/>
      <c r="BT9" s="429"/>
      <c r="BU9" s="430"/>
      <c r="BV9" s="428">
        <v>-7355</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10.7</v>
      </c>
      <c r="CU9" s="426"/>
      <c r="CV9" s="426"/>
      <c r="CW9" s="426"/>
      <c r="CX9" s="426"/>
      <c r="CY9" s="426"/>
      <c r="CZ9" s="426"/>
      <c r="DA9" s="427"/>
      <c r="DB9" s="425">
        <v>11.9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3975</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109</v>
      </c>
      <c r="AV10" s="461"/>
      <c r="AW10" s="461"/>
      <c r="AX10" s="461"/>
      <c r="AY10" s="462" t="s">
        <v>121</v>
      </c>
      <c r="AZ10" s="463"/>
      <c r="BA10" s="463"/>
      <c r="BB10" s="463"/>
      <c r="BC10" s="463"/>
      <c r="BD10" s="463"/>
      <c r="BE10" s="463"/>
      <c r="BF10" s="463"/>
      <c r="BG10" s="463"/>
      <c r="BH10" s="463"/>
      <c r="BI10" s="463"/>
      <c r="BJ10" s="463"/>
      <c r="BK10" s="463"/>
      <c r="BL10" s="463"/>
      <c r="BM10" s="464"/>
      <c r="BN10" s="428">
        <v>55460</v>
      </c>
      <c r="BO10" s="429"/>
      <c r="BP10" s="429"/>
      <c r="BQ10" s="429"/>
      <c r="BR10" s="429"/>
      <c r="BS10" s="429"/>
      <c r="BT10" s="429"/>
      <c r="BU10" s="430"/>
      <c r="BV10" s="428">
        <v>52952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3073</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365235</v>
      </c>
      <c r="BO12" s="429"/>
      <c r="BP12" s="429"/>
      <c r="BQ12" s="429"/>
      <c r="BR12" s="429"/>
      <c r="BS12" s="429"/>
      <c r="BT12" s="429"/>
      <c r="BU12" s="430"/>
      <c r="BV12" s="428">
        <v>101000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3032</v>
      </c>
      <c r="S13" s="510"/>
      <c r="T13" s="510"/>
      <c r="U13" s="510"/>
      <c r="V13" s="511"/>
      <c r="W13" s="444" t="s">
        <v>141</v>
      </c>
      <c r="X13" s="445"/>
      <c r="Y13" s="445"/>
      <c r="Z13" s="445"/>
      <c r="AA13" s="445"/>
      <c r="AB13" s="435"/>
      <c r="AC13" s="479">
        <v>56</v>
      </c>
      <c r="AD13" s="480"/>
      <c r="AE13" s="480"/>
      <c r="AF13" s="480"/>
      <c r="AG13" s="519"/>
      <c r="AH13" s="479">
        <v>99</v>
      </c>
      <c r="AI13" s="480"/>
      <c r="AJ13" s="480"/>
      <c r="AK13" s="480"/>
      <c r="AL13" s="481"/>
      <c r="AM13" s="457" t="s">
        <v>142</v>
      </c>
      <c r="AN13" s="458"/>
      <c r="AO13" s="458"/>
      <c r="AP13" s="458"/>
      <c r="AQ13" s="458"/>
      <c r="AR13" s="458"/>
      <c r="AS13" s="458"/>
      <c r="AT13" s="459"/>
      <c r="AU13" s="460" t="s">
        <v>116</v>
      </c>
      <c r="AV13" s="461"/>
      <c r="AW13" s="461"/>
      <c r="AX13" s="461"/>
      <c r="AY13" s="462" t="s">
        <v>143</v>
      </c>
      <c r="AZ13" s="463"/>
      <c r="BA13" s="463"/>
      <c r="BB13" s="463"/>
      <c r="BC13" s="463"/>
      <c r="BD13" s="463"/>
      <c r="BE13" s="463"/>
      <c r="BF13" s="463"/>
      <c r="BG13" s="463"/>
      <c r="BH13" s="463"/>
      <c r="BI13" s="463"/>
      <c r="BJ13" s="463"/>
      <c r="BK13" s="463"/>
      <c r="BL13" s="463"/>
      <c r="BM13" s="464"/>
      <c r="BN13" s="428">
        <v>-360506</v>
      </c>
      <c r="BO13" s="429"/>
      <c r="BP13" s="429"/>
      <c r="BQ13" s="429"/>
      <c r="BR13" s="429"/>
      <c r="BS13" s="429"/>
      <c r="BT13" s="429"/>
      <c r="BU13" s="430"/>
      <c r="BV13" s="428">
        <v>-55403</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6.5</v>
      </c>
      <c r="CU13" s="426"/>
      <c r="CV13" s="426"/>
      <c r="CW13" s="426"/>
      <c r="CX13" s="426"/>
      <c r="CY13" s="426"/>
      <c r="CZ13" s="426"/>
      <c r="DA13" s="427"/>
      <c r="DB13" s="425">
        <v>7.2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3126</v>
      </c>
      <c r="S14" s="510"/>
      <c r="T14" s="510"/>
      <c r="U14" s="510"/>
      <c r="V14" s="511"/>
      <c r="W14" s="418"/>
      <c r="X14" s="419"/>
      <c r="Y14" s="419"/>
      <c r="Z14" s="419"/>
      <c r="AA14" s="419"/>
      <c r="AB14" s="408"/>
      <c r="AC14" s="512">
        <v>3.3</v>
      </c>
      <c r="AD14" s="513"/>
      <c r="AE14" s="513"/>
      <c r="AF14" s="513"/>
      <c r="AG14" s="514"/>
      <c r="AH14" s="512">
        <v>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139</v>
      </c>
      <c r="CU14" s="524"/>
      <c r="CV14" s="524"/>
      <c r="CW14" s="524"/>
      <c r="CX14" s="524"/>
      <c r="CY14" s="524"/>
      <c r="CZ14" s="524"/>
      <c r="DA14" s="525"/>
      <c r="DB14" s="523" t="s">
        <v>138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3092</v>
      </c>
      <c r="S15" s="510"/>
      <c r="T15" s="510"/>
      <c r="U15" s="510"/>
      <c r="V15" s="511"/>
      <c r="W15" s="444" t="s">
        <v>148</v>
      </c>
      <c r="X15" s="445"/>
      <c r="Y15" s="445"/>
      <c r="Z15" s="445"/>
      <c r="AA15" s="445"/>
      <c r="AB15" s="435"/>
      <c r="AC15" s="479">
        <v>208</v>
      </c>
      <c r="AD15" s="480"/>
      <c r="AE15" s="480"/>
      <c r="AF15" s="480"/>
      <c r="AG15" s="519"/>
      <c r="AH15" s="479">
        <v>269</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379874</v>
      </c>
      <c r="BO15" s="392"/>
      <c r="BP15" s="392"/>
      <c r="BQ15" s="392"/>
      <c r="BR15" s="392"/>
      <c r="BS15" s="392"/>
      <c r="BT15" s="392"/>
      <c r="BU15" s="393"/>
      <c r="BV15" s="391">
        <v>385478</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12.3</v>
      </c>
      <c r="AD16" s="513"/>
      <c r="AE16" s="513"/>
      <c r="AF16" s="513"/>
      <c r="AG16" s="514"/>
      <c r="AH16" s="512">
        <v>13.6</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1831384</v>
      </c>
      <c r="BO16" s="429"/>
      <c r="BP16" s="429"/>
      <c r="BQ16" s="429"/>
      <c r="BR16" s="429"/>
      <c r="BS16" s="429"/>
      <c r="BT16" s="429"/>
      <c r="BU16" s="430"/>
      <c r="BV16" s="428">
        <v>1856567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1433</v>
      </c>
      <c r="AD17" s="480"/>
      <c r="AE17" s="480"/>
      <c r="AF17" s="480"/>
      <c r="AG17" s="519"/>
      <c r="AH17" s="479">
        <v>1617</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475079</v>
      </c>
      <c r="BO17" s="429"/>
      <c r="BP17" s="429"/>
      <c r="BQ17" s="429"/>
      <c r="BR17" s="429"/>
      <c r="BS17" s="429"/>
      <c r="BT17" s="429"/>
      <c r="BU17" s="430"/>
      <c r="BV17" s="428">
        <v>491673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137.03</v>
      </c>
      <c r="M18" s="541"/>
      <c r="N18" s="541"/>
      <c r="O18" s="541"/>
      <c r="P18" s="541"/>
      <c r="Q18" s="541"/>
      <c r="R18" s="542"/>
      <c r="S18" s="542"/>
      <c r="T18" s="542"/>
      <c r="U18" s="542"/>
      <c r="V18" s="543"/>
      <c r="W18" s="446"/>
      <c r="X18" s="447"/>
      <c r="Y18" s="447"/>
      <c r="Z18" s="447"/>
      <c r="AA18" s="447"/>
      <c r="AB18" s="438"/>
      <c r="AC18" s="544">
        <v>84.4</v>
      </c>
      <c r="AD18" s="545"/>
      <c r="AE18" s="545"/>
      <c r="AF18" s="545"/>
      <c r="AG18" s="546"/>
      <c r="AH18" s="544">
        <v>81.5</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1961760</v>
      </c>
      <c r="BO18" s="429"/>
      <c r="BP18" s="429"/>
      <c r="BQ18" s="429"/>
      <c r="BR18" s="429"/>
      <c r="BS18" s="429"/>
      <c r="BT18" s="429"/>
      <c r="BU18" s="430"/>
      <c r="BV18" s="428">
        <v>1941000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24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2809849</v>
      </c>
      <c r="BO19" s="429"/>
      <c r="BP19" s="429"/>
      <c r="BQ19" s="429"/>
      <c r="BR19" s="429"/>
      <c r="BS19" s="429"/>
      <c r="BT19" s="429"/>
      <c r="BU19" s="430"/>
      <c r="BV19" s="428">
        <v>2735744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1468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3441959</v>
      </c>
      <c r="BO23" s="429"/>
      <c r="BP23" s="429"/>
      <c r="BQ23" s="429"/>
      <c r="BR23" s="429"/>
      <c r="BS23" s="429"/>
      <c r="BT23" s="429"/>
      <c r="BU23" s="430"/>
      <c r="BV23" s="428">
        <v>3433525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6300</v>
      </c>
      <c r="R24" s="480"/>
      <c r="S24" s="480"/>
      <c r="T24" s="480"/>
      <c r="U24" s="480"/>
      <c r="V24" s="519"/>
      <c r="W24" s="578"/>
      <c r="X24" s="566"/>
      <c r="Y24" s="567"/>
      <c r="Z24" s="478" t="s">
        <v>172</v>
      </c>
      <c r="AA24" s="458"/>
      <c r="AB24" s="458"/>
      <c r="AC24" s="458"/>
      <c r="AD24" s="458"/>
      <c r="AE24" s="458"/>
      <c r="AF24" s="458"/>
      <c r="AG24" s="459"/>
      <c r="AH24" s="479">
        <v>108</v>
      </c>
      <c r="AI24" s="480"/>
      <c r="AJ24" s="480"/>
      <c r="AK24" s="480"/>
      <c r="AL24" s="519"/>
      <c r="AM24" s="479">
        <v>300780</v>
      </c>
      <c r="AN24" s="480"/>
      <c r="AO24" s="480"/>
      <c r="AP24" s="480"/>
      <c r="AQ24" s="480"/>
      <c r="AR24" s="519"/>
      <c r="AS24" s="479">
        <v>2785</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3377859</v>
      </c>
      <c r="BO24" s="429"/>
      <c r="BP24" s="429"/>
      <c r="BQ24" s="429"/>
      <c r="BR24" s="429"/>
      <c r="BS24" s="429"/>
      <c r="BT24" s="429"/>
      <c r="BU24" s="430"/>
      <c r="BV24" s="428">
        <v>3318405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5400</v>
      </c>
      <c r="R25" s="480"/>
      <c r="S25" s="480"/>
      <c r="T25" s="480"/>
      <c r="U25" s="480"/>
      <c r="V25" s="519"/>
      <c r="W25" s="578"/>
      <c r="X25" s="566"/>
      <c r="Y25" s="567"/>
      <c r="Z25" s="478" t="s">
        <v>175</v>
      </c>
      <c r="AA25" s="458"/>
      <c r="AB25" s="458"/>
      <c r="AC25" s="458"/>
      <c r="AD25" s="458"/>
      <c r="AE25" s="458"/>
      <c r="AF25" s="458"/>
      <c r="AG25" s="459"/>
      <c r="AH25" s="479">
        <v>25</v>
      </c>
      <c r="AI25" s="480"/>
      <c r="AJ25" s="480"/>
      <c r="AK25" s="480"/>
      <c r="AL25" s="519"/>
      <c r="AM25" s="479">
        <v>63550</v>
      </c>
      <c r="AN25" s="480"/>
      <c r="AO25" s="480"/>
      <c r="AP25" s="480"/>
      <c r="AQ25" s="480"/>
      <c r="AR25" s="519"/>
      <c r="AS25" s="479">
        <v>2542</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t="s">
        <v>177</v>
      </c>
      <c r="BO25" s="392"/>
      <c r="BP25" s="392"/>
      <c r="BQ25" s="392"/>
      <c r="BR25" s="392"/>
      <c r="BS25" s="392"/>
      <c r="BT25" s="392"/>
      <c r="BU25" s="393"/>
      <c r="BV25" s="391" t="s">
        <v>177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4950</v>
      </c>
      <c r="R26" s="480"/>
      <c r="S26" s="480"/>
      <c r="T26" s="480"/>
      <c r="U26" s="480"/>
      <c r="V26" s="519"/>
      <c r="W26" s="578"/>
      <c r="X26" s="566"/>
      <c r="Y26" s="567"/>
      <c r="Z26" s="478" t="s">
        <v>179</v>
      </c>
      <c r="AA26" s="588"/>
      <c r="AB26" s="588"/>
      <c r="AC26" s="588"/>
      <c r="AD26" s="588"/>
      <c r="AE26" s="588"/>
      <c r="AF26" s="588"/>
      <c r="AG26" s="589"/>
      <c r="AH26" s="479">
        <v>3</v>
      </c>
      <c r="AI26" s="480"/>
      <c r="AJ26" s="480"/>
      <c r="AK26" s="480"/>
      <c r="AL26" s="519"/>
      <c r="AM26" s="479">
        <v>6447</v>
      </c>
      <c r="AN26" s="480"/>
      <c r="AO26" s="480"/>
      <c r="AP26" s="480"/>
      <c r="AQ26" s="480"/>
      <c r="AR26" s="519"/>
      <c r="AS26" s="479">
        <v>2149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177</v>
      </c>
      <c r="BO26" s="429"/>
      <c r="BP26" s="429"/>
      <c r="BQ26" s="429"/>
      <c r="BR26" s="429"/>
      <c r="BS26" s="429"/>
      <c r="BT26" s="429"/>
      <c r="BU26" s="430"/>
      <c r="BV26" s="428" t="s">
        <v>177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2500</v>
      </c>
      <c r="R27" s="480"/>
      <c r="S27" s="480"/>
      <c r="T27" s="480"/>
      <c r="U27" s="480"/>
      <c r="V27" s="519"/>
      <c r="W27" s="578"/>
      <c r="X27" s="566"/>
      <c r="Y27" s="567"/>
      <c r="Z27" s="478" t="s">
        <v>182</v>
      </c>
      <c r="AA27" s="458"/>
      <c r="AB27" s="458"/>
      <c r="AC27" s="458"/>
      <c r="AD27" s="458"/>
      <c r="AE27" s="458"/>
      <c r="AF27" s="458"/>
      <c r="AG27" s="459"/>
      <c r="AH27" s="479" t="s">
        <v>177</v>
      </c>
      <c r="AI27" s="480"/>
      <c r="AJ27" s="480"/>
      <c r="AK27" s="480"/>
      <c r="AL27" s="519"/>
      <c r="AM27" s="479" t="s">
        <v>129</v>
      </c>
      <c r="AN27" s="480"/>
      <c r="AO27" s="480"/>
      <c r="AP27" s="480"/>
      <c r="AQ27" s="480"/>
      <c r="AR27" s="519"/>
      <c r="AS27" s="479" t="s">
        <v>177</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81376</v>
      </c>
      <c r="BO27" s="602"/>
      <c r="BP27" s="602"/>
      <c r="BQ27" s="602"/>
      <c r="BR27" s="602"/>
      <c r="BS27" s="602"/>
      <c r="BT27" s="602"/>
      <c r="BU27" s="603"/>
      <c r="BV27" s="601">
        <v>81373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2000</v>
      </c>
      <c r="R28" s="480"/>
      <c r="S28" s="480"/>
      <c r="T28" s="480"/>
      <c r="U28" s="480"/>
      <c r="V28" s="519"/>
      <c r="W28" s="578"/>
      <c r="X28" s="566"/>
      <c r="Y28" s="567"/>
      <c r="Z28" s="478" t="s">
        <v>185</v>
      </c>
      <c r="AA28" s="458"/>
      <c r="AB28" s="458"/>
      <c r="AC28" s="458"/>
      <c r="AD28" s="458"/>
      <c r="AE28" s="458"/>
      <c r="AF28" s="458"/>
      <c r="AG28" s="459"/>
      <c r="AH28" s="479" t="s">
        <v>177</v>
      </c>
      <c r="AI28" s="480"/>
      <c r="AJ28" s="480"/>
      <c r="AK28" s="480"/>
      <c r="AL28" s="519"/>
      <c r="AM28" s="479" t="s">
        <v>177</v>
      </c>
      <c r="AN28" s="480"/>
      <c r="AO28" s="480"/>
      <c r="AP28" s="480"/>
      <c r="AQ28" s="480"/>
      <c r="AR28" s="519"/>
      <c r="AS28" s="479" t="s">
        <v>177</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892151</v>
      </c>
      <c r="BO28" s="392"/>
      <c r="BP28" s="392"/>
      <c r="BQ28" s="392"/>
      <c r="BR28" s="392"/>
      <c r="BS28" s="392"/>
      <c r="BT28" s="392"/>
      <c r="BU28" s="393"/>
      <c r="BV28" s="391">
        <v>1201926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9</v>
      </c>
      <c r="M29" s="480"/>
      <c r="N29" s="480"/>
      <c r="O29" s="480"/>
      <c r="P29" s="519"/>
      <c r="Q29" s="479">
        <v>1800</v>
      </c>
      <c r="R29" s="480"/>
      <c r="S29" s="480"/>
      <c r="T29" s="480"/>
      <c r="U29" s="480"/>
      <c r="V29" s="519"/>
      <c r="W29" s="579"/>
      <c r="X29" s="580"/>
      <c r="Y29" s="581"/>
      <c r="Z29" s="478" t="s">
        <v>188</v>
      </c>
      <c r="AA29" s="458"/>
      <c r="AB29" s="458"/>
      <c r="AC29" s="458"/>
      <c r="AD29" s="458"/>
      <c r="AE29" s="458"/>
      <c r="AF29" s="458"/>
      <c r="AG29" s="459"/>
      <c r="AH29" s="479">
        <v>108</v>
      </c>
      <c r="AI29" s="480"/>
      <c r="AJ29" s="480"/>
      <c r="AK29" s="480"/>
      <c r="AL29" s="519"/>
      <c r="AM29" s="479">
        <v>300780</v>
      </c>
      <c r="AN29" s="480"/>
      <c r="AO29" s="480"/>
      <c r="AP29" s="480"/>
      <c r="AQ29" s="480"/>
      <c r="AR29" s="519"/>
      <c r="AS29" s="479">
        <v>2785</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40624</v>
      </c>
      <c r="BO29" s="429"/>
      <c r="BP29" s="429"/>
      <c r="BQ29" s="429"/>
      <c r="BR29" s="429"/>
      <c r="BS29" s="429"/>
      <c r="BT29" s="429"/>
      <c r="BU29" s="430"/>
      <c r="BV29" s="428">
        <v>40619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89.4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7640817</v>
      </c>
      <c r="BO30" s="602"/>
      <c r="BP30" s="602"/>
      <c r="BQ30" s="602"/>
      <c r="BR30" s="602"/>
      <c r="BS30" s="602"/>
      <c r="BT30" s="602"/>
      <c r="BU30" s="603"/>
      <c r="BV30" s="601">
        <v>641350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199</v>
      </c>
      <c r="AN33" s="452"/>
      <c r="AO33" s="417" t="s">
        <v>198</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199</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高野町国民健康保険特別会計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IF('各会計、関係団体の財政状況及び健全化判断比率'!B33="","",'各会計、関係団体の財政状況及び健全化判断比率'!B33)</f>
        <v>高野町水道事業会計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IF('各会計、関係団体の財政状況及び健全化判断比率'!B34="","",'各会計、関係団体の財政状況及び健全化判断比率'!B34)</f>
        <v>高野町簡易水道特別会計</v>
      </c>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和歌山県市町村総合事務組合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高野町介護保険特別会計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IF('各会計、関係団体の財政状況及び健全化判断比率'!B35="","",'各会計、関係団体の財政状況及び健全化判断比率'!B35)</f>
        <v>高野町下水道特別会計</v>
      </c>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和歌山県地方税回収機構</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高野町後期高齢者医療特別会計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10</v>
      </c>
      <c r="BF36" s="614"/>
      <c r="BG36" s="615" t="str">
        <f>IF('各会計、関係団体の財政状況及び健全化判断比率'!B36="","",'各会計、関係団体の財政状況及び健全化判断比率'!B36)</f>
        <v>高野町生活排水処理事業特別会計</v>
      </c>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橋本周辺広域市町村圏組合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高野町国民健康保険富貴診療所特別会計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11</v>
      </c>
      <c r="BF37" s="614"/>
      <c r="BG37" s="615" t="str">
        <f>IF('各会計、関係団体の財政状況及び健全化判断比率'!B37="","",'各会計、関係団体の財政状況及び健全化判断比率'!B37)</f>
        <v>高野町農業集落排水事業特別会計</v>
      </c>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伊都郡町村及び橋本市老人福祉施設事務組合（国城寮）</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6</v>
      </c>
      <c r="V38" s="614"/>
      <c r="W38" s="615" t="str">
        <f>IF('各会計、関係団体の財政状況及び健全化判断比率'!B32="","",'各会計、関係団体の財政状況及び健全化判断比率'!B32)</f>
        <v>高野町国民健康保険高野山総合診療所特別会計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16</v>
      </c>
      <c r="BX38" s="614"/>
      <c r="BY38" s="615" t="str">
        <f>IF('各会計、関係団体の財政状況及び健全化判断比率'!B72="","",'各会計、関係団体の財政状況及び健全化判断比率'!B72)</f>
        <v>伊都郡町村及び橋本市児童福祉施設事務組合（わかくさ）</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17</v>
      </c>
      <c r="BX39" s="614"/>
      <c r="BY39" s="615" t="str">
        <f>IF('各会計、関係団体の財政状況及び健全化判断比率'!B73="","",'各会計、関係団体の財政状況及び健全化判断比率'!B73)</f>
        <v>和歌山県後期高齢者医療広域連合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18</v>
      </c>
      <c r="BX40" s="614"/>
      <c r="BY40" s="615" t="str">
        <f>IF('各会計、関係団体の財政状況及び健全化判断比率'!B74="","",'各会計、関係団体の財政状況及び健全化判断比率'!B74)</f>
        <v>和歌山県後期高齢者医療広域連合（特別会計）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19</v>
      </c>
      <c r="BX41" s="614"/>
      <c r="BY41" s="615" t="str">
        <f>IF('各会計、関係団体の財政状況及び健全化判断比率'!B75="","",'各会計、関係団体の財政状況及び健全化判断比率'!B75)</f>
        <v>伊都郡町村及び橋本市老人福祉施設事務組合（公営企業会計）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oAuiKkIsBAscHpS4pQ/DqEpoxSsGSaTe9LcnTeb+dw1j/meDoIyZoaGwc8w9KMpSCnlDRWXEznJB/co/MZPcw==" saltValue="OS46MzRmfenuy4UpJFAb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6" t="s">
        <v>555</v>
      </c>
      <c r="D34" s="1206"/>
      <c r="E34" s="1207"/>
      <c r="F34" s="32">
        <v>3.09</v>
      </c>
      <c r="G34" s="33">
        <v>3.42</v>
      </c>
      <c r="H34" s="33">
        <v>3.68</v>
      </c>
      <c r="I34" s="33">
        <v>4.0199999999999996</v>
      </c>
      <c r="J34" s="34">
        <v>4.87</v>
      </c>
      <c r="K34" s="22"/>
      <c r="L34" s="22"/>
      <c r="M34" s="22"/>
      <c r="N34" s="22"/>
      <c r="O34" s="22"/>
      <c r="P34" s="22"/>
    </row>
    <row r="35" spans="1:16" ht="39" customHeight="1" x14ac:dyDescent="0.15">
      <c r="A35" s="22"/>
      <c r="B35" s="35"/>
      <c r="C35" s="1200" t="s">
        <v>556</v>
      </c>
      <c r="D35" s="1201"/>
      <c r="E35" s="1202"/>
      <c r="F35" s="36">
        <v>6.25</v>
      </c>
      <c r="G35" s="37">
        <v>5.87</v>
      </c>
      <c r="H35" s="37">
        <v>5.92</v>
      </c>
      <c r="I35" s="37">
        <v>5.0199999999999996</v>
      </c>
      <c r="J35" s="38">
        <v>4.4400000000000004</v>
      </c>
      <c r="K35" s="22"/>
      <c r="L35" s="22"/>
      <c r="M35" s="22"/>
      <c r="N35" s="22"/>
      <c r="O35" s="22"/>
      <c r="P35" s="22"/>
    </row>
    <row r="36" spans="1:16" ht="39" customHeight="1" x14ac:dyDescent="0.15">
      <c r="A36" s="22"/>
      <c r="B36" s="35"/>
      <c r="C36" s="1200" t="s">
        <v>557</v>
      </c>
      <c r="D36" s="1201"/>
      <c r="E36" s="1202"/>
      <c r="F36" s="36">
        <v>7.23</v>
      </c>
      <c r="G36" s="37">
        <v>7.71</v>
      </c>
      <c r="H36" s="37">
        <v>5.41</v>
      </c>
      <c r="I36" s="37">
        <v>5.19</v>
      </c>
      <c r="J36" s="38">
        <v>2.76</v>
      </c>
      <c r="K36" s="22"/>
      <c r="L36" s="22"/>
      <c r="M36" s="22"/>
      <c r="N36" s="22"/>
      <c r="O36" s="22"/>
      <c r="P36" s="22"/>
    </row>
    <row r="37" spans="1:16" ht="39" customHeight="1" x14ac:dyDescent="0.15">
      <c r="A37" s="22"/>
      <c r="B37" s="35"/>
      <c r="C37" s="1200" t="s">
        <v>558</v>
      </c>
      <c r="D37" s="1201"/>
      <c r="E37" s="1202"/>
      <c r="F37" s="36">
        <v>1.63</v>
      </c>
      <c r="G37" s="37">
        <v>1.41</v>
      </c>
      <c r="H37" s="37">
        <v>1.8</v>
      </c>
      <c r="I37" s="37">
        <v>1.25</v>
      </c>
      <c r="J37" s="38">
        <v>2.27</v>
      </c>
      <c r="K37" s="22"/>
      <c r="L37" s="22"/>
      <c r="M37" s="22"/>
      <c r="N37" s="22"/>
      <c r="O37" s="22"/>
      <c r="P37" s="22"/>
    </row>
    <row r="38" spans="1:16" ht="39" customHeight="1" x14ac:dyDescent="0.15">
      <c r="A38" s="22"/>
      <c r="B38" s="35"/>
      <c r="C38" s="1200" t="s">
        <v>559</v>
      </c>
      <c r="D38" s="1201"/>
      <c r="E38" s="1202"/>
      <c r="F38" s="36">
        <v>0.93</v>
      </c>
      <c r="G38" s="37">
        <v>1.38</v>
      </c>
      <c r="H38" s="37">
        <v>1.59</v>
      </c>
      <c r="I38" s="37">
        <v>1.57</v>
      </c>
      <c r="J38" s="38">
        <v>1.52</v>
      </c>
      <c r="K38" s="22"/>
      <c r="L38" s="22"/>
      <c r="M38" s="22"/>
      <c r="N38" s="22"/>
      <c r="O38" s="22"/>
      <c r="P38" s="22"/>
    </row>
    <row r="39" spans="1:16" ht="39" customHeight="1" x14ac:dyDescent="0.15">
      <c r="A39" s="22"/>
      <c r="B39" s="35"/>
      <c r="C39" s="1200" t="s">
        <v>560</v>
      </c>
      <c r="D39" s="1201"/>
      <c r="E39" s="1202"/>
      <c r="F39" s="36">
        <v>0.19</v>
      </c>
      <c r="G39" s="37">
        <v>0.25</v>
      </c>
      <c r="H39" s="37">
        <v>0.23</v>
      </c>
      <c r="I39" s="37">
        <v>0.54</v>
      </c>
      <c r="J39" s="38">
        <v>0.47</v>
      </c>
      <c r="K39" s="22"/>
      <c r="L39" s="22"/>
      <c r="M39" s="22"/>
      <c r="N39" s="22"/>
      <c r="O39" s="22"/>
      <c r="P39" s="22"/>
    </row>
    <row r="40" spans="1:16" ht="39" customHeight="1" x14ac:dyDescent="0.15">
      <c r="A40" s="22"/>
      <c r="B40" s="35"/>
      <c r="C40" s="1200" t="s">
        <v>561</v>
      </c>
      <c r="D40" s="1201"/>
      <c r="E40" s="1202"/>
      <c r="F40" s="36">
        <v>0.32</v>
      </c>
      <c r="G40" s="37">
        <v>0.28999999999999998</v>
      </c>
      <c r="H40" s="37">
        <v>0.23</v>
      </c>
      <c r="I40" s="37">
        <v>0.34</v>
      </c>
      <c r="J40" s="38">
        <v>0.34</v>
      </c>
      <c r="K40" s="22"/>
      <c r="L40" s="22"/>
      <c r="M40" s="22"/>
      <c r="N40" s="22"/>
      <c r="O40" s="22"/>
      <c r="P40" s="22"/>
    </row>
    <row r="41" spans="1:16" ht="39" customHeight="1" x14ac:dyDescent="0.15">
      <c r="A41" s="22"/>
      <c r="B41" s="35"/>
      <c r="C41" s="1200" t="s">
        <v>562</v>
      </c>
      <c r="D41" s="1201"/>
      <c r="E41" s="1202"/>
      <c r="F41" s="36">
        <v>0.08</v>
      </c>
      <c r="G41" s="37">
        <v>0.08</v>
      </c>
      <c r="H41" s="37">
        <v>0.13</v>
      </c>
      <c r="I41" s="37">
        <v>0.38</v>
      </c>
      <c r="J41" s="38">
        <v>0.3</v>
      </c>
      <c r="K41" s="22"/>
      <c r="L41" s="22"/>
      <c r="M41" s="22"/>
      <c r="N41" s="22"/>
      <c r="O41" s="22"/>
      <c r="P41" s="22"/>
    </row>
    <row r="42" spans="1:16" ht="39" customHeight="1" x14ac:dyDescent="0.15">
      <c r="A42" s="22"/>
      <c r="B42" s="39"/>
      <c r="C42" s="1200" t="s">
        <v>563</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564</v>
      </c>
      <c r="D43" s="1204"/>
      <c r="E43" s="1205"/>
      <c r="F43" s="41">
        <v>0.26</v>
      </c>
      <c r="G43" s="42">
        <v>0.32</v>
      </c>
      <c r="H43" s="42">
        <v>0.35</v>
      </c>
      <c r="I43" s="42">
        <v>0.4</v>
      </c>
      <c r="J43" s="43">
        <v>0.48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9mXDFZ6a3OZCzqeMfxLJvsMM7epRrdLfQZZEU7Tlu34pFE7nsmprodpyN5Wz/DBxRszFEk3svrbwYEOeo68VA==" saltValue="2LA5qYwFsWQt1WU3lh75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120" zoomScaleNormal="12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402</v>
      </c>
      <c r="L45" s="60">
        <v>387</v>
      </c>
      <c r="M45" s="60">
        <v>379</v>
      </c>
      <c r="N45" s="60">
        <v>360</v>
      </c>
      <c r="O45" s="61">
        <v>334</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505</v>
      </c>
      <c r="L46" s="64" t="s">
        <v>505</v>
      </c>
      <c r="M46" s="64">
        <v>8</v>
      </c>
      <c r="N46" s="64" t="s">
        <v>505</v>
      </c>
      <c r="O46" s="65" t="s">
        <v>505</v>
      </c>
      <c r="P46" s="48"/>
      <c r="Q46" s="48"/>
      <c r="R46" s="48"/>
      <c r="S46" s="48"/>
      <c r="T46" s="48"/>
      <c r="U46" s="48"/>
    </row>
    <row r="47" spans="1:21" ht="30.75" customHeight="1" x14ac:dyDescent="0.15">
      <c r="A47" s="48"/>
      <c r="B47" s="1210"/>
      <c r="C47" s="1211"/>
      <c r="D47" s="62"/>
      <c r="E47" s="1216" t="s">
        <v>14</v>
      </c>
      <c r="F47" s="1216"/>
      <c r="G47" s="1216"/>
      <c r="H47" s="1216"/>
      <c r="I47" s="1216"/>
      <c r="J47" s="1217"/>
      <c r="K47" s="63">
        <v>7</v>
      </c>
      <c r="L47" s="64">
        <v>7</v>
      </c>
      <c r="M47" s="64">
        <v>7</v>
      </c>
      <c r="N47" s="64" t="s">
        <v>505</v>
      </c>
      <c r="O47" s="65" t="s">
        <v>505</v>
      </c>
      <c r="P47" s="48"/>
      <c r="Q47" s="48"/>
      <c r="R47" s="48"/>
      <c r="S47" s="48"/>
      <c r="T47" s="48"/>
      <c r="U47" s="48"/>
    </row>
    <row r="48" spans="1:21" ht="30.75" customHeight="1" x14ac:dyDescent="0.15">
      <c r="A48" s="48"/>
      <c r="B48" s="1210"/>
      <c r="C48" s="1211"/>
      <c r="D48" s="62"/>
      <c r="E48" s="1216" t="s">
        <v>15</v>
      </c>
      <c r="F48" s="1216"/>
      <c r="G48" s="1216"/>
      <c r="H48" s="1216"/>
      <c r="I48" s="1216"/>
      <c r="J48" s="1217"/>
      <c r="K48" s="63">
        <v>61</v>
      </c>
      <c r="L48" s="64">
        <v>74</v>
      </c>
      <c r="M48" s="64">
        <v>85</v>
      </c>
      <c r="N48" s="64">
        <v>83</v>
      </c>
      <c r="O48" s="65">
        <v>69</v>
      </c>
      <c r="P48" s="48"/>
      <c r="Q48" s="48"/>
      <c r="R48" s="48"/>
      <c r="S48" s="48"/>
      <c r="T48" s="48"/>
      <c r="U48" s="48"/>
    </row>
    <row r="49" spans="1:21" ht="30.75" customHeight="1" x14ac:dyDescent="0.15">
      <c r="A49" s="48"/>
      <c r="B49" s="1210"/>
      <c r="C49" s="1211"/>
      <c r="D49" s="62"/>
      <c r="E49" s="1216" t="s">
        <v>16</v>
      </c>
      <c r="F49" s="1216"/>
      <c r="G49" s="1216"/>
      <c r="H49" s="1216"/>
      <c r="I49" s="1216"/>
      <c r="J49" s="1217"/>
      <c r="K49" s="63">
        <v>23</v>
      </c>
      <c r="L49" s="64">
        <v>24</v>
      </c>
      <c r="M49" s="64">
        <v>23</v>
      </c>
      <c r="N49" s="64">
        <v>24</v>
      </c>
      <c r="O49" s="65">
        <v>22</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505</v>
      </c>
      <c r="L50" s="64" t="s">
        <v>505</v>
      </c>
      <c r="M50" s="64" t="s">
        <v>505</v>
      </c>
      <c r="N50" s="64" t="s">
        <v>505</v>
      </c>
      <c r="O50" s="65" t="s">
        <v>505</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t="s">
        <v>505</v>
      </c>
      <c r="M51" s="64" t="s">
        <v>505</v>
      </c>
      <c r="N51" s="64" t="s">
        <v>505</v>
      </c>
      <c r="O51" s="65" t="s">
        <v>505</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374</v>
      </c>
      <c r="L52" s="64">
        <v>358</v>
      </c>
      <c r="M52" s="64">
        <v>362</v>
      </c>
      <c r="N52" s="64">
        <v>351</v>
      </c>
      <c r="O52" s="65">
        <v>337</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119</v>
      </c>
      <c r="L53" s="69">
        <v>134</v>
      </c>
      <c r="M53" s="69">
        <v>140</v>
      </c>
      <c r="N53" s="69">
        <v>116</v>
      </c>
      <c r="O53" s="70">
        <v>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24" t="s">
        <v>25</v>
      </c>
      <c r="C57" s="1225"/>
      <c r="D57" s="1228" t="s">
        <v>26</v>
      </c>
      <c r="E57" s="1229"/>
      <c r="F57" s="1229"/>
      <c r="G57" s="1229"/>
      <c r="H57" s="1229"/>
      <c r="I57" s="1229"/>
      <c r="J57" s="1230"/>
      <c r="K57" s="82">
        <v>56</v>
      </c>
      <c r="L57" s="83">
        <v>56</v>
      </c>
      <c r="M57" s="83">
        <v>57</v>
      </c>
      <c r="N57" s="83">
        <v>0</v>
      </c>
      <c r="O57" s="84">
        <v>0</v>
      </c>
    </row>
    <row r="58" spans="1:21" ht="31.5" customHeight="1" thickBot="1" x14ac:dyDescent="0.2">
      <c r="B58" s="1226"/>
      <c r="C58" s="1227"/>
      <c r="D58" s="1231" t="s">
        <v>27</v>
      </c>
      <c r="E58" s="1232"/>
      <c r="F58" s="1232"/>
      <c r="G58" s="1232"/>
      <c r="H58" s="1232"/>
      <c r="I58" s="1232"/>
      <c r="J58" s="1233"/>
      <c r="K58" s="85">
        <v>50</v>
      </c>
      <c r="L58" s="86">
        <v>57</v>
      </c>
      <c r="M58" s="86">
        <v>64</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BMBNnly8j4hbsPRyqpwjD7QAlaJs8hI7XafOwbkK1FiW6P/5sGqtk3anQZwzUO2YnJlCgSJwoxoyL4EQ6VeA==" saltValue="pnk2SvRYENk+MHXCqO6Q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120" zoomScaleNormal="12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34" t="s">
        <v>30</v>
      </c>
      <c r="C41" s="1235"/>
      <c r="D41" s="101"/>
      <c r="E41" s="1240" t="s">
        <v>31</v>
      </c>
      <c r="F41" s="1240"/>
      <c r="G41" s="1240"/>
      <c r="H41" s="1241"/>
      <c r="I41" s="102">
        <v>3421</v>
      </c>
      <c r="J41" s="103">
        <v>3482</v>
      </c>
      <c r="K41" s="103">
        <v>3318</v>
      </c>
      <c r="L41" s="103">
        <v>3434</v>
      </c>
      <c r="M41" s="104">
        <v>3442</v>
      </c>
    </row>
    <row r="42" spans="2:13" ht="27.75" customHeight="1" x14ac:dyDescent="0.15">
      <c r="B42" s="1236"/>
      <c r="C42" s="1237"/>
      <c r="D42" s="105"/>
      <c r="E42" s="1242" t="s">
        <v>32</v>
      </c>
      <c r="F42" s="1242"/>
      <c r="G42" s="1242"/>
      <c r="H42" s="1243"/>
      <c r="I42" s="106">
        <v>40</v>
      </c>
      <c r="J42" s="107" t="s">
        <v>505</v>
      </c>
      <c r="K42" s="107" t="s">
        <v>505</v>
      </c>
      <c r="L42" s="107" t="s">
        <v>505</v>
      </c>
      <c r="M42" s="108" t="s">
        <v>505</v>
      </c>
    </row>
    <row r="43" spans="2:13" ht="27.75" customHeight="1" x14ac:dyDescent="0.15">
      <c r="B43" s="1236"/>
      <c r="C43" s="1237"/>
      <c r="D43" s="105"/>
      <c r="E43" s="1242" t="s">
        <v>33</v>
      </c>
      <c r="F43" s="1242"/>
      <c r="G43" s="1242"/>
      <c r="H43" s="1243"/>
      <c r="I43" s="106">
        <v>580</v>
      </c>
      <c r="J43" s="107">
        <v>630</v>
      </c>
      <c r="K43" s="107">
        <v>700</v>
      </c>
      <c r="L43" s="107">
        <v>770</v>
      </c>
      <c r="M43" s="108">
        <v>803</v>
      </c>
    </row>
    <row r="44" spans="2:13" ht="27.75" customHeight="1" x14ac:dyDescent="0.15">
      <c r="B44" s="1236"/>
      <c r="C44" s="1237"/>
      <c r="D44" s="105"/>
      <c r="E44" s="1242" t="s">
        <v>34</v>
      </c>
      <c r="F44" s="1242"/>
      <c r="G44" s="1242"/>
      <c r="H44" s="1243"/>
      <c r="I44" s="106">
        <v>253</v>
      </c>
      <c r="J44" s="107">
        <v>226</v>
      </c>
      <c r="K44" s="107">
        <v>199</v>
      </c>
      <c r="L44" s="107">
        <v>171</v>
      </c>
      <c r="M44" s="108">
        <v>143</v>
      </c>
    </row>
    <row r="45" spans="2:13" ht="27.75" customHeight="1" x14ac:dyDescent="0.15">
      <c r="B45" s="1236"/>
      <c r="C45" s="1237"/>
      <c r="D45" s="105"/>
      <c r="E45" s="1242" t="s">
        <v>35</v>
      </c>
      <c r="F45" s="1242"/>
      <c r="G45" s="1242"/>
      <c r="H45" s="1243"/>
      <c r="I45" s="106">
        <v>677</v>
      </c>
      <c r="J45" s="107">
        <v>591</v>
      </c>
      <c r="K45" s="107">
        <v>600</v>
      </c>
      <c r="L45" s="107">
        <v>579</v>
      </c>
      <c r="M45" s="108">
        <v>509</v>
      </c>
    </row>
    <row r="46" spans="2:13" ht="27.75" customHeight="1" x14ac:dyDescent="0.15">
      <c r="B46" s="1236"/>
      <c r="C46" s="1237"/>
      <c r="D46" s="109"/>
      <c r="E46" s="1242" t="s">
        <v>36</v>
      </c>
      <c r="F46" s="1242"/>
      <c r="G46" s="1242"/>
      <c r="H46" s="1243"/>
      <c r="I46" s="106" t="s">
        <v>505</v>
      </c>
      <c r="J46" s="107" t="s">
        <v>505</v>
      </c>
      <c r="K46" s="107" t="s">
        <v>505</v>
      </c>
      <c r="L46" s="107" t="s">
        <v>505</v>
      </c>
      <c r="M46" s="108" t="s">
        <v>505</v>
      </c>
    </row>
    <row r="47" spans="2:13" ht="27.75" customHeight="1" x14ac:dyDescent="0.15">
      <c r="B47" s="1236"/>
      <c r="C47" s="1237"/>
      <c r="D47" s="110"/>
      <c r="E47" s="1244" t="s">
        <v>37</v>
      </c>
      <c r="F47" s="1245"/>
      <c r="G47" s="1245"/>
      <c r="H47" s="1246"/>
      <c r="I47" s="106" t="s">
        <v>505</v>
      </c>
      <c r="J47" s="107" t="s">
        <v>505</v>
      </c>
      <c r="K47" s="107" t="s">
        <v>505</v>
      </c>
      <c r="L47" s="107" t="s">
        <v>505</v>
      </c>
      <c r="M47" s="108" t="s">
        <v>505</v>
      </c>
    </row>
    <row r="48" spans="2:13" ht="27.75" customHeight="1" x14ac:dyDescent="0.15">
      <c r="B48" s="1236"/>
      <c r="C48" s="1237"/>
      <c r="D48" s="105"/>
      <c r="E48" s="1242" t="s">
        <v>38</v>
      </c>
      <c r="F48" s="1242"/>
      <c r="G48" s="1242"/>
      <c r="H48" s="1243"/>
      <c r="I48" s="106" t="s">
        <v>505</v>
      </c>
      <c r="J48" s="107" t="s">
        <v>505</v>
      </c>
      <c r="K48" s="107" t="s">
        <v>505</v>
      </c>
      <c r="L48" s="107" t="s">
        <v>505</v>
      </c>
      <c r="M48" s="108" t="s">
        <v>505</v>
      </c>
    </row>
    <row r="49" spans="2:13" ht="27.75" customHeight="1" x14ac:dyDescent="0.15">
      <c r="B49" s="1238"/>
      <c r="C49" s="1239"/>
      <c r="D49" s="105"/>
      <c r="E49" s="1242" t="s">
        <v>39</v>
      </c>
      <c r="F49" s="1242"/>
      <c r="G49" s="1242"/>
      <c r="H49" s="1243"/>
      <c r="I49" s="106" t="s">
        <v>505</v>
      </c>
      <c r="J49" s="107" t="s">
        <v>505</v>
      </c>
      <c r="K49" s="107" t="s">
        <v>505</v>
      </c>
      <c r="L49" s="107" t="s">
        <v>505</v>
      </c>
      <c r="M49" s="108" t="s">
        <v>505</v>
      </c>
    </row>
    <row r="50" spans="2:13" ht="27.75" customHeight="1" x14ac:dyDescent="0.15">
      <c r="B50" s="1247" t="s">
        <v>40</v>
      </c>
      <c r="C50" s="1248"/>
      <c r="D50" s="111"/>
      <c r="E50" s="1242" t="s">
        <v>41</v>
      </c>
      <c r="F50" s="1242"/>
      <c r="G50" s="1242"/>
      <c r="H50" s="1243"/>
      <c r="I50" s="106">
        <v>1882</v>
      </c>
      <c r="J50" s="107">
        <v>2126</v>
      </c>
      <c r="K50" s="107">
        <v>2089</v>
      </c>
      <c r="L50" s="107">
        <v>2024</v>
      </c>
      <c r="M50" s="108">
        <v>8714</v>
      </c>
    </row>
    <row r="51" spans="2:13" ht="27.75" customHeight="1" x14ac:dyDescent="0.15">
      <c r="B51" s="1236"/>
      <c r="C51" s="1237"/>
      <c r="D51" s="105"/>
      <c r="E51" s="1242" t="s">
        <v>42</v>
      </c>
      <c r="F51" s="1242"/>
      <c r="G51" s="1242"/>
      <c r="H51" s="1243"/>
      <c r="I51" s="106">
        <v>557</v>
      </c>
      <c r="J51" s="107">
        <v>473</v>
      </c>
      <c r="K51" s="107">
        <v>420</v>
      </c>
      <c r="L51" s="107">
        <v>374</v>
      </c>
      <c r="M51" s="108">
        <v>408</v>
      </c>
    </row>
    <row r="52" spans="2:13" ht="27.75" customHeight="1" x14ac:dyDescent="0.15">
      <c r="B52" s="1238"/>
      <c r="C52" s="1239"/>
      <c r="D52" s="105"/>
      <c r="E52" s="1242" t="s">
        <v>43</v>
      </c>
      <c r="F52" s="1242"/>
      <c r="G52" s="1242"/>
      <c r="H52" s="1243"/>
      <c r="I52" s="106">
        <v>3078</v>
      </c>
      <c r="J52" s="107">
        <v>3223</v>
      </c>
      <c r="K52" s="107">
        <v>3133</v>
      </c>
      <c r="L52" s="107">
        <v>3301</v>
      </c>
      <c r="M52" s="108">
        <v>3470</v>
      </c>
    </row>
    <row r="53" spans="2:13" ht="27.75" customHeight="1" thickBot="1" x14ac:dyDescent="0.2">
      <c r="B53" s="1249" t="s">
        <v>44</v>
      </c>
      <c r="C53" s="1250"/>
      <c r="D53" s="112"/>
      <c r="E53" s="1251" t="s">
        <v>45</v>
      </c>
      <c r="F53" s="1251"/>
      <c r="G53" s="1251"/>
      <c r="H53" s="1252"/>
      <c r="I53" s="113">
        <v>-544</v>
      </c>
      <c r="J53" s="114">
        <v>-893</v>
      </c>
      <c r="K53" s="114">
        <v>-825</v>
      </c>
      <c r="L53" s="114">
        <v>-746</v>
      </c>
      <c r="M53" s="115">
        <v>-7694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gTrkYmj2H8eVDzirtd6qwnh6791kG9WkuQpg1/sbqEEkdtljUMsxQQ6X508u6aM0rMcZEVmKeTZRWLpyl3TgA==" saltValue="HyydpqU7d5u5V51ZjP+k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2"/>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61" t="s">
        <v>48</v>
      </c>
      <c r="D55" s="1261"/>
      <c r="E55" s="1262"/>
      <c r="F55" s="127">
        <v>1250</v>
      </c>
      <c r="G55" s="127">
        <v>1202</v>
      </c>
      <c r="H55" s="128">
        <v>892</v>
      </c>
    </row>
    <row r="56" spans="2:8" ht="52.5" customHeight="1" x14ac:dyDescent="0.15">
      <c r="B56" s="129"/>
      <c r="C56" s="1263" t="s">
        <v>49</v>
      </c>
      <c r="D56" s="1263"/>
      <c r="E56" s="1264"/>
      <c r="F56" s="130">
        <v>41</v>
      </c>
      <c r="G56" s="130">
        <v>41</v>
      </c>
      <c r="H56" s="131">
        <v>41</v>
      </c>
    </row>
    <row r="57" spans="2:8" ht="53.25" customHeight="1" x14ac:dyDescent="0.15">
      <c r="B57" s="129"/>
      <c r="C57" s="1265" t="s">
        <v>50</v>
      </c>
      <c r="D57" s="1265"/>
      <c r="E57" s="1266"/>
      <c r="F57" s="132">
        <v>658</v>
      </c>
      <c r="G57" s="132">
        <v>641</v>
      </c>
      <c r="H57" s="133">
        <v>7641</v>
      </c>
    </row>
    <row r="58" spans="2:8" ht="45.75" customHeight="1" x14ac:dyDescent="0.15">
      <c r="B58" s="134"/>
      <c r="C58" s="1253" t="s">
        <v>578</v>
      </c>
      <c r="D58" s="1254"/>
      <c r="E58" s="1255"/>
      <c r="F58" s="135">
        <v>362</v>
      </c>
      <c r="G58" s="135">
        <v>317</v>
      </c>
      <c r="H58" s="136">
        <v>7276</v>
      </c>
    </row>
    <row r="59" spans="2:8" ht="45.75" customHeight="1" x14ac:dyDescent="0.15">
      <c r="B59" s="134"/>
      <c r="C59" s="1253" t="s">
        <v>579</v>
      </c>
      <c r="D59" s="1254"/>
      <c r="E59" s="1255"/>
      <c r="F59" s="135">
        <v>145</v>
      </c>
      <c r="G59" s="135">
        <v>145</v>
      </c>
      <c r="H59" s="136">
        <v>145</v>
      </c>
    </row>
    <row r="60" spans="2:8" ht="45.75" customHeight="1" x14ac:dyDescent="0.15">
      <c r="B60" s="134"/>
      <c r="C60" s="1253" t="s">
        <v>581</v>
      </c>
      <c r="D60" s="1254"/>
      <c r="E60" s="1255"/>
      <c r="F60" s="135">
        <v>30</v>
      </c>
      <c r="G60" s="135">
        <v>60</v>
      </c>
      <c r="H60" s="136">
        <v>100</v>
      </c>
    </row>
    <row r="61" spans="2:8" ht="45.75" customHeight="1" x14ac:dyDescent="0.15">
      <c r="B61" s="134"/>
      <c r="C61" s="1253" t="s">
        <v>580</v>
      </c>
      <c r="D61" s="1254"/>
      <c r="E61" s="1255"/>
      <c r="F61" s="135">
        <v>61</v>
      </c>
      <c r="G61" s="135">
        <v>61</v>
      </c>
      <c r="H61" s="136">
        <v>61</v>
      </c>
    </row>
    <row r="62" spans="2:8" ht="45.75" customHeight="1" thickBot="1" x14ac:dyDescent="0.2">
      <c r="B62" s="137"/>
      <c r="C62" s="1256" t="s">
        <v>582</v>
      </c>
      <c r="D62" s="1257"/>
      <c r="E62" s="1258"/>
      <c r="F62" s="138">
        <v>41</v>
      </c>
      <c r="G62" s="138">
        <v>41</v>
      </c>
      <c r="H62" s="139">
        <v>41</v>
      </c>
    </row>
    <row r="63" spans="2:8" ht="52.5" customHeight="1" thickBot="1" x14ac:dyDescent="0.2">
      <c r="B63" s="140"/>
      <c r="C63" s="1259" t="s">
        <v>51</v>
      </c>
      <c r="D63" s="1259"/>
      <c r="E63" s="1260"/>
      <c r="F63" s="141">
        <v>1949</v>
      </c>
      <c r="G63" s="141">
        <v>1884</v>
      </c>
      <c r="H63" s="142">
        <v>8574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gYFNNHMNCGJiXI9KN3WxhsayGjVKag9O9P6otht7aokl857dxOb+kAjEdalDR3WYA0nuNZ+n48B9Jh+TSmwElQ==" saltValue="YNevTHsAjinAfet8jf4r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231515</v>
      </c>
      <c r="E3" s="161"/>
      <c r="F3" s="162">
        <v>288550</v>
      </c>
      <c r="G3" s="163"/>
      <c r="H3" s="164"/>
    </row>
    <row r="4" spans="1:8" x14ac:dyDescent="0.15">
      <c r="A4" s="165"/>
      <c r="B4" s="166"/>
      <c r="C4" s="167"/>
      <c r="D4" s="168">
        <v>125870</v>
      </c>
      <c r="E4" s="169"/>
      <c r="F4" s="170">
        <v>141525</v>
      </c>
      <c r="G4" s="171"/>
      <c r="H4" s="172"/>
    </row>
    <row r="5" spans="1:8" x14ac:dyDescent="0.15">
      <c r="A5" s="153" t="s">
        <v>539</v>
      </c>
      <c r="B5" s="158"/>
      <c r="C5" s="159"/>
      <c r="D5" s="160">
        <v>187770</v>
      </c>
      <c r="E5" s="161"/>
      <c r="F5" s="162">
        <v>287914</v>
      </c>
      <c r="G5" s="163"/>
      <c r="H5" s="164"/>
    </row>
    <row r="6" spans="1:8" x14ac:dyDescent="0.15">
      <c r="A6" s="165"/>
      <c r="B6" s="166"/>
      <c r="C6" s="167"/>
      <c r="D6" s="168">
        <v>107609</v>
      </c>
      <c r="E6" s="169"/>
      <c r="F6" s="170">
        <v>146531</v>
      </c>
      <c r="G6" s="171"/>
      <c r="H6" s="172"/>
    </row>
    <row r="7" spans="1:8" x14ac:dyDescent="0.15">
      <c r="A7" s="153" t="s">
        <v>540</v>
      </c>
      <c r="B7" s="158"/>
      <c r="C7" s="159"/>
      <c r="D7" s="160">
        <v>153988</v>
      </c>
      <c r="E7" s="161"/>
      <c r="F7" s="162">
        <v>310300</v>
      </c>
      <c r="G7" s="163"/>
      <c r="H7" s="164"/>
    </row>
    <row r="8" spans="1:8" x14ac:dyDescent="0.15">
      <c r="A8" s="165"/>
      <c r="B8" s="166"/>
      <c r="C8" s="167"/>
      <c r="D8" s="168">
        <v>108129</v>
      </c>
      <c r="E8" s="169"/>
      <c r="F8" s="170">
        <v>157576</v>
      </c>
      <c r="G8" s="171"/>
      <c r="H8" s="172"/>
    </row>
    <row r="9" spans="1:8" x14ac:dyDescent="0.15">
      <c r="A9" s="153" t="s">
        <v>541</v>
      </c>
      <c r="B9" s="158"/>
      <c r="C9" s="159"/>
      <c r="D9" s="160">
        <v>187251</v>
      </c>
      <c r="E9" s="161"/>
      <c r="F9" s="162">
        <v>317319</v>
      </c>
      <c r="G9" s="163"/>
      <c r="H9" s="164"/>
    </row>
    <row r="10" spans="1:8" x14ac:dyDescent="0.15">
      <c r="A10" s="165"/>
      <c r="B10" s="166"/>
      <c r="C10" s="167"/>
      <c r="D10" s="168">
        <v>106462</v>
      </c>
      <c r="E10" s="169"/>
      <c r="F10" s="170">
        <v>164214</v>
      </c>
      <c r="G10" s="171"/>
      <c r="H10" s="172"/>
    </row>
    <row r="11" spans="1:8" x14ac:dyDescent="0.15">
      <c r="A11" s="153" t="s">
        <v>542</v>
      </c>
      <c r="B11" s="158"/>
      <c r="C11" s="159"/>
      <c r="D11" s="160">
        <v>92585</v>
      </c>
      <c r="E11" s="161"/>
      <c r="F11" s="162">
        <v>289738</v>
      </c>
      <c r="G11" s="163"/>
      <c r="H11" s="164"/>
    </row>
    <row r="12" spans="1:8" x14ac:dyDescent="0.15">
      <c r="A12" s="165"/>
      <c r="B12" s="166"/>
      <c r="C12" s="173"/>
      <c r="D12" s="168">
        <v>64726</v>
      </c>
      <c r="E12" s="169"/>
      <c r="F12" s="170">
        <v>156238</v>
      </c>
      <c r="G12" s="171"/>
      <c r="H12" s="172"/>
    </row>
    <row r="13" spans="1:8" x14ac:dyDescent="0.15">
      <c r="A13" s="153"/>
      <c r="B13" s="158"/>
      <c r="C13" s="174"/>
      <c r="D13" s="175">
        <v>170622</v>
      </c>
      <c r="E13" s="176"/>
      <c r="F13" s="177">
        <v>298764</v>
      </c>
      <c r="G13" s="178"/>
      <c r="H13" s="164"/>
    </row>
    <row r="14" spans="1:8" x14ac:dyDescent="0.15">
      <c r="A14" s="165"/>
      <c r="B14" s="166"/>
      <c r="C14" s="167"/>
      <c r="D14" s="168">
        <v>102559</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7.23</v>
      </c>
      <c r="C19" s="179">
        <f>ROUND(VALUE(SUBSTITUTE(実質収支比率等に係る経年分析!G$48,"▲","-")),2)</f>
        <v>7.71</v>
      </c>
      <c r="D19" s="179">
        <f>ROUND(VALUE(SUBSTITUTE(実質収支比率等に係る経年分析!H$48,"▲","-")),2)</f>
        <v>5.42</v>
      </c>
      <c r="E19" s="179">
        <f>ROUND(VALUE(SUBSTITUTE(実質収支比率等に係る経年分析!I$48,"▲","-")),2)</f>
        <v>5.19</v>
      </c>
      <c r="F19" s="179">
        <f>ROUND(VALUE(SUBSTITUTE(実質収支比率等に係る経年分析!J$48,"▲","-")),2)</f>
        <v>2.77</v>
      </c>
    </row>
    <row r="20" spans="1:11" x14ac:dyDescent="0.15">
      <c r="A20" s="179" t="s">
        <v>55</v>
      </c>
      <c r="B20" s="179">
        <f>ROUND(VALUE(SUBSTITUTE(実質収支比率等に係る経年分析!F$47,"▲","-")),2)</f>
        <v>57.94</v>
      </c>
      <c r="C20" s="179">
        <f>ROUND(VALUE(SUBSTITUTE(実質収支比率等に係る経年分析!G$47,"▲","-")),2)</f>
        <v>57.79</v>
      </c>
      <c r="D20" s="179">
        <f>ROUND(VALUE(SUBSTITUTE(実質収支比率等に係る経年分析!H$47,"▲","-")),2)</f>
        <v>59.65</v>
      </c>
      <c r="E20" s="179">
        <f>ROUND(VALUE(SUBSTITUTE(実質収支比率等に係る経年分析!I$47,"▲","-")),2)</f>
        <v>58.8</v>
      </c>
      <c r="F20" s="179">
        <f>ROUND(VALUE(SUBSTITUTE(実質収支比率等に係る経年分析!J$47,"▲","-")),2)</f>
        <v>44.51</v>
      </c>
    </row>
    <row r="21" spans="1:11" x14ac:dyDescent="0.15">
      <c r="A21" s="179" t="s">
        <v>56</v>
      </c>
      <c r="B21" s="179">
        <f>IF(ISNUMBER(VALUE(SUBSTITUTE(実質収支比率等に係る経年分析!F$49,"▲","-"))),ROUND(VALUE(SUBSTITUTE(実質収支比率等に係る経年分析!F$49,"▲","-")),2),NA())</f>
        <v>0.59</v>
      </c>
      <c r="C21" s="179">
        <f>IF(ISNUMBER(VALUE(SUBSTITUTE(実質収支比率等に係る経年分析!G$49,"▲","-"))),ROUND(VALUE(SUBSTITUTE(実質収支比率等に係る経年分析!G$49,"▲","-")),2),NA())</f>
        <v>4.3499999999999996</v>
      </c>
      <c r="D21" s="179">
        <f>IF(ISNUMBER(VALUE(SUBSTITUTE(実質収支比率等に係る経年分析!H$49,"▲","-"))),ROUND(VALUE(SUBSTITUTE(実質収支比率等に係る経年分析!H$49,"▲","-")),2),NA())</f>
        <v>-1.61</v>
      </c>
      <c r="E21" s="179">
        <f>IF(ISNUMBER(VALUE(SUBSTITUTE(実質収支比率等に係る経年分析!I$49,"▲","-"))),ROUND(VALUE(SUBSTITUTE(実質収支比率等に係る経年分析!I$49,"▲","-")),2),NA())</f>
        <v>-2.71</v>
      </c>
      <c r="F21" s="179">
        <f>IF(ISNUMBER(VALUE(SUBSTITUTE(実質収支比率等に係る経年分析!J$49,"▲","-"))),ROUND(VALUE(SUBSTITUTE(実質収支比率等に係る経年分析!J$49,"▲","-")),2),NA())</f>
        <v>-17.98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0.48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高野町簡易水道特別会計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0.3</v>
      </c>
    </row>
    <row r="30" spans="1:11" x14ac:dyDescent="0.15">
      <c r="A30" s="180" t="str">
        <f>IF(連結実質赤字比率に係る赤字・黒字の構成分析!C$40="",NA(),連結実質赤字比率に係る赤字・黒字の構成分析!C$40)</f>
        <v>高野町下水道特別会計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0.28999999999999998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0.34</v>
      </c>
    </row>
    <row r="31" spans="1:11" x14ac:dyDescent="0.15">
      <c r="A31" s="180" t="str">
        <f>IF(連結実質赤字比率に係る赤字・黒字の構成分析!C$39="",NA(),連結実質赤字比率に係る赤字・黒字の構成分析!C$39)</f>
        <v>高野町国民健康保険富貴診療所特別会計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0.47</v>
      </c>
    </row>
    <row r="32" spans="1:11" x14ac:dyDescent="0.15">
      <c r="A32" s="180" t="str">
        <f>IF(連結実質赤字比率に係る赤字・黒字の構成分析!C$38="",NA(),連結実質赤字比率に係る赤字・黒字の構成分析!C$38)</f>
        <v>高野町国民健康保険高野山総合診療所特別会計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1.52</v>
      </c>
    </row>
    <row r="33" spans="1:16" x14ac:dyDescent="0.15">
      <c r="A33" s="180" t="str">
        <f>IF(連結実質赤字比率に係る赤字・黒字の構成分析!C$37="",NA(),連結実質赤字比率に係る赤字・黒字の構成分析!C$37)</f>
        <v>高野町介護保険特別会計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2.76</v>
      </c>
    </row>
    <row r="35" spans="1:16" x14ac:dyDescent="0.15">
      <c r="A35" s="180" t="str">
        <f>IF(連結実質赤字比率に係る赤字・黒字の構成分析!C$35="",NA(),連結実質赤字比率に係る赤字・黒字の構成分析!C$35)</f>
        <v>高野町国民健康保険特別会計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5.0199999999999996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4.4400000000000004</v>
      </c>
    </row>
    <row r="36" spans="1:16" x14ac:dyDescent="0.15">
      <c r="A36" s="180" t="str">
        <f>IF(連結実質赤字比率に係る赤字・黒字の構成分析!C$34="",NA(),連結実質赤字比率に係る赤字・黒字の構成分析!C$34)</f>
        <v>高野町水道事業会計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4.0199999999999996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4.87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374</v>
      </c>
      <c r="E42" s="181"/>
      <c r="F42" s="181"/>
      <c r="G42" s="181">
        <f>'実質公債費比率（分子）の構造'!L$52</f>
        <v>358</v>
      </c>
      <c r="H42" s="181"/>
      <c r="I42" s="181"/>
      <c r="J42" s="181">
        <f>'実質公債費比率（分子）の構造'!M$52</f>
        <v>362</v>
      </c>
      <c r="K42" s="181"/>
      <c r="L42" s="181"/>
      <c r="M42" s="181">
        <f>'実質公債費比率（分子）の構造'!N$52</f>
        <v>351</v>
      </c>
      <c r="N42" s="181"/>
      <c r="O42" s="181"/>
      <c r="P42" s="181">
        <f>'実質公債費比率（分子）の構造'!O$52</f>
        <v>337</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23</v>
      </c>
      <c r="C45" s="181"/>
      <c r="D45" s="181"/>
      <c r="E45" s="181">
        <f>'実質公債費比率（分子）の構造'!L$49</f>
        <v>24</v>
      </c>
      <c r="F45" s="181"/>
      <c r="G45" s="181"/>
      <c r="H45" s="181">
        <f>'実質公債費比率（分子）の構造'!M$49</f>
        <v>23</v>
      </c>
      <c r="I45" s="181"/>
      <c r="J45" s="181"/>
      <c r="K45" s="181">
        <f>'実質公債費比率（分子）の構造'!N$49</f>
        <v>24</v>
      </c>
      <c r="L45" s="181"/>
      <c r="M45" s="181"/>
      <c r="N45" s="181">
        <f>'実質公債費比率（分子）の構造'!O$49</f>
        <v>22</v>
      </c>
      <c r="O45" s="181"/>
      <c r="P45" s="181"/>
    </row>
    <row r="46" spans="1:16" x14ac:dyDescent="0.15">
      <c r="A46" s="181" t="s">
        <v>67</v>
      </c>
      <c r="B46" s="181">
        <f>'実質公債費比率（分子）の構造'!K$48</f>
        <v>61</v>
      </c>
      <c r="C46" s="181"/>
      <c r="D46" s="181"/>
      <c r="E46" s="181">
        <f>'実質公債費比率（分子）の構造'!L$48</f>
        <v>74</v>
      </c>
      <c r="F46" s="181"/>
      <c r="G46" s="181"/>
      <c r="H46" s="181">
        <f>'実質公債費比率（分子）の構造'!M$48</f>
        <v>85</v>
      </c>
      <c r="I46" s="181"/>
      <c r="J46" s="181"/>
      <c r="K46" s="181">
        <f>'実質公債費比率（分子）の構造'!N$48</f>
        <v>83</v>
      </c>
      <c r="L46" s="181"/>
      <c r="M46" s="181"/>
      <c r="N46" s="181">
        <f>'実質公債費比率（分子）の構造'!O$48</f>
        <v>69</v>
      </c>
      <c r="O46" s="181"/>
      <c r="P46" s="181"/>
    </row>
    <row r="47" spans="1:16" x14ac:dyDescent="0.15">
      <c r="A47" s="181" t="s">
        <v>68</v>
      </c>
      <c r="B47" s="181">
        <f>'実質公債費比率（分子）の構造'!K$47</f>
        <v>7</v>
      </c>
      <c r="C47" s="181"/>
      <c r="D47" s="181"/>
      <c r="E47" s="181">
        <f>'実質公債費比率（分子）の構造'!L$47</f>
        <v>7</v>
      </c>
      <c r="F47" s="181"/>
      <c r="G47" s="181"/>
      <c r="H47" s="181">
        <f>'実質公債費比率（分子）の構造'!M$47</f>
        <v>7</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f>'実質公債費比率（分子）の構造'!M$46</f>
        <v>8</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402</v>
      </c>
      <c r="C49" s="181"/>
      <c r="D49" s="181"/>
      <c r="E49" s="181">
        <f>'実質公債費比率（分子）の構造'!L$45</f>
        <v>387</v>
      </c>
      <c r="F49" s="181"/>
      <c r="G49" s="181"/>
      <c r="H49" s="181">
        <f>'実質公債費比率（分子）の構造'!M$45</f>
        <v>379</v>
      </c>
      <c r="I49" s="181"/>
      <c r="J49" s="181"/>
      <c r="K49" s="181">
        <f>'実質公債費比率（分子）の構造'!N$45</f>
        <v>360</v>
      </c>
      <c r="L49" s="181"/>
      <c r="M49" s="181"/>
      <c r="N49" s="181">
        <f>'実質公債費比率（分子）の構造'!O$45</f>
        <v>334</v>
      </c>
      <c r="O49" s="181"/>
      <c r="P49" s="181"/>
    </row>
    <row r="50" spans="1:16" x14ac:dyDescent="0.15">
      <c r="A50" s="181" t="s">
        <v>71</v>
      </c>
      <c r="B50" s="181" t="e">
        <f>NA()</f>
        <v>#N/A</v>
      </c>
      <c r="C50" s="181">
        <f>IF(ISNUMBER('実質公債費比率（分子）の構造'!K$53),'実質公債費比率（分子）の構造'!K$53,NA())</f>
        <v>119</v>
      </c>
      <c r="D50" s="181" t="e">
        <f>NA()</f>
        <v>#N/A</v>
      </c>
      <c r="E50" s="181" t="e">
        <f>NA()</f>
        <v>#N/A</v>
      </c>
      <c r="F50" s="181">
        <f>IF(ISNUMBER('実質公債費比率（分子）の構造'!L$53),'実質公債費比率（分子）の構造'!L$53,NA())</f>
        <v>134</v>
      </c>
      <c r="G50" s="181" t="e">
        <f>NA()</f>
        <v>#N/A</v>
      </c>
      <c r="H50" s="181" t="e">
        <f>NA()</f>
        <v>#N/A</v>
      </c>
      <c r="I50" s="181">
        <f>IF(ISNUMBER('実質公債費比率（分子）の構造'!M$53),'実質公債費比率（分子）の構造'!M$53,NA())</f>
        <v>140</v>
      </c>
      <c r="J50" s="181" t="e">
        <f>NA()</f>
        <v>#N/A</v>
      </c>
      <c r="K50" s="181" t="e">
        <f>NA()</f>
        <v>#N/A</v>
      </c>
      <c r="L50" s="181">
        <f>IF(ISNUMBER('実質公債費比率（分子）の構造'!N$53),'実質公債費比率（分子）の構造'!N$53,NA())</f>
        <v>116</v>
      </c>
      <c r="M50" s="181" t="e">
        <f>NA()</f>
        <v>#N/A</v>
      </c>
      <c r="N50" s="181" t="e">
        <f>NA()</f>
        <v>#N/A</v>
      </c>
      <c r="O50" s="181">
        <f>IF(ISNUMBER('実質公債費比率（分子）の構造'!O$53),'実質公債費比率（分子）の構造'!O$53,NA())</f>
        <v>88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3078</v>
      </c>
      <c r="E56" s="180"/>
      <c r="F56" s="180"/>
      <c r="G56" s="180">
        <f>'将来負担比率（分子）の構造'!J$52</f>
        <v>3223</v>
      </c>
      <c r="H56" s="180"/>
      <c r="I56" s="180"/>
      <c r="J56" s="180">
        <f>'将来負担比率（分子）の構造'!K$52</f>
        <v>3133</v>
      </c>
      <c r="K56" s="180"/>
      <c r="L56" s="180"/>
      <c r="M56" s="180">
        <f>'将来負担比率（分子）の構造'!L$52</f>
        <v>3301</v>
      </c>
      <c r="N56" s="180"/>
      <c r="O56" s="180"/>
      <c r="P56" s="180">
        <f>'将来負担比率（分子）の構造'!M$52</f>
        <v>3470</v>
      </c>
    </row>
    <row r="57" spans="1:16" x14ac:dyDescent="0.15">
      <c r="A57" s="180" t="s">
        <v>42</v>
      </c>
      <c r="B57" s="180"/>
      <c r="C57" s="180"/>
      <c r="D57" s="180">
        <f>'将来負担比率（分子）の構造'!I$51</f>
        <v>557</v>
      </c>
      <c r="E57" s="180"/>
      <c r="F57" s="180"/>
      <c r="G57" s="180">
        <f>'将来負担比率（分子）の構造'!J$51</f>
        <v>473</v>
      </c>
      <c r="H57" s="180"/>
      <c r="I57" s="180"/>
      <c r="J57" s="180">
        <f>'将来負担比率（分子）の構造'!K$51</f>
        <v>420</v>
      </c>
      <c r="K57" s="180"/>
      <c r="L57" s="180"/>
      <c r="M57" s="180">
        <f>'将来負担比率（分子）の構造'!L$51</f>
        <v>374</v>
      </c>
      <c r="N57" s="180"/>
      <c r="O57" s="180"/>
      <c r="P57" s="180">
        <f>'将来負担比率（分子）の構造'!M$51</f>
        <v>408</v>
      </c>
    </row>
    <row r="58" spans="1:16" x14ac:dyDescent="0.15">
      <c r="A58" s="180" t="s">
        <v>41</v>
      </c>
      <c r="B58" s="180"/>
      <c r="C58" s="180"/>
      <c r="D58" s="180">
        <f>'将来負担比率（分子）の構造'!I$50</f>
        <v>1882</v>
      </c>
      <c r="E58" s="180"/>
      <c r="F58" s="180"/>
      <c r="G58" s="180">
        <f>'将来負担比率（分子）の構造'!J$50</f>
        <v>2126</v>
      </c>
      <c r="H58" s="180"/>
      <c r="I58" s="180"/>
      <c r="J58" s="180">
        <f>'将来負担比率（分子）の構造'!K$50</f>
        <v>2089</v>
      </c>
      <c r="K58" s="180"/>
      <c r="L58" s="180"/>
      <c r="M58" s="180">
        <f>'将来負担比率（分子）の構造'!L$50</f>
        <v>2024</v>
      </c>
      <c r="N58" s="180"/>
      <c r="O58" s="180"/>
      <c r="P58" s="180">
        <f>'将来負担比率（分子）の構造'!M$50</f>
        <v>8714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677</v>
      </c>
      <c r="C62" s="180"/>
      <c r="D62" s="180"/>
      <c r="E62" s="180">
        <f>'将来負担比率（分子）の構造'!J$45</f>
        <v>591</v>
      </c>
      <c r="F62" s="180"/>
      <c r="G62" s="180"/>
      <c r="H62" s="180">
        <f>'将来負担比率（分子）の構造'!K$45</f>
        <v>600</v>
      </c>
      <c r="I62" s="180"/>
      <c r="J62" s="180"/>
      <c r="K62" s="180">
        <f>'将来負担比率（分子）の構造'!L$45</f>
        <v>579</v>
      </c>
      <c r="L62" s="180"/>
      <c r="M62" s="180"/>
      <c r="N62" s="180">
        <f>'将来負担比率（分子）の構造'!M$45</f>
        <v>509</v>
      </c>
      <c r="O62" s="180"/>
      <c r="P62" s="180"/>
    </row>
    <row r="63" spans="1:16" x14ac:dyDescent="0.15">
      <c r="A63" s="180" t="s">
        <v>34</v>
      </c>
      <c r="B63" s="180">
        <f>'将来負担比率（分子）の構造'!I$44</f>
        <v>253</v>
      </c>
      <c r="C63" s="180"/>
      <c r="D63" s="180"/>
      <c r="E63" s="180">
        <f>'将来負担比率（分子）の構造'!J$44</f>
        <v>226</v>
      </c>
      <c r="F63" s="180"/>
      <c r="G63" s="180"/>
      <c r="H63" s="180">
        <f>'将来負担比率（分子）の構造'!K$44</f>
        <v>199</v>
      </c>
      <c r="I63" s="180"/>
      <c r="J63" s="180"/>
      <c r="K63" s="180">
        <f>'将来負担比率（分子）の構造'!L$44</f>
        <v>171</v>
      </c>
      <c r="L63" s="180"/>
      <c r="M63" s="180"/>
      <c r="N63" s="180">
        <f>'将来負担比率（分子）の構造'!M$44</f>
        <v>143</v>
      </c>
      <c r="O63" s="180"/>
      <c r="P63" s="180"/>
    </row>
    <row r="64" spans="1:16" x14ac:dyDescent="0.15">
      <c r="A64" s="180" t="s">
        <v>33</v>
      </c>
      <c r="B64" s="180">
        <f>'将来負担比率（分子）の構造'!I$43</f>
        <v>580</v>
      </c>
      <c r="C64" s="180"/>
      <c r="D64" s="180"/>
      <c r="E64" s="180">
        <f>'将来負担比率（分子）の構造'!J$43</f>
        <v>630</v>
      </c>
      <c r="F64" s="180"/>
      <c r="G64" s="180"/>
      <c r="H64" s="180">
        <f>'将来負担比率（分子）の構造'!K$43</f>
        <v>700</v>
      </c>
      <c r="I64" s="180"/>
      <c r="J64" s="180"/>
      <c r="K64" s="180">
        <f>'将来負担比率（分子）の構造'!L$43</f>
        <v>770</v>
      </c>
      <c r="L64" s="180"/>
      <c r="M64" s="180"/>
      <c r="N64" s="180">
        <f>'将来負担比率（分子）の構造'!M$43</f>
        <v>803</v>
      </c>
      <c r="O64" s="180"/>
      <c r="P64" s="180"/>
    </row>
    <row r="65" spans="1:16" x14ac:dyDescent="0.15">
      <c r="A65" s="180" t="s">
        <v>32</v>
      </c>
      <c r="B65" s="180">
        <f>'将来負担比率（分子）の構造'!I$42</f>
        <v>40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3421</v>
      </c>
      <c r="C66" s="180"/>
      <c r="D66" s="180"/>
      <c r="E66" s="180">
        <f>'将来負担比率（分子）の構造'!J$41</f>
        <v>3482</v>
      </c>
      <c r="F66" s="180"/>
      <c r="G66" s="180"/>
      <c r="H66" s="180">
        <f>'将来負担比率（分子）の構造'!K$41</f>
        <v>3318</v>
      </c>
      <c r="I66" s="180"/>
      <c r="J66" s="180"/>
      <c r="K66" s="180">
        <f>'将来負担比率（分子）の構造'!L$41</f>
        <v>3434</v>
      </c>
      <c r="L66" s="180"/>
      <c r="M66" s="180"/>
      <c r="N66" s="180">
        <f>'将来負担比率（分子）の構造'!M$41</f>
        <v>3442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1250</v>
      </c>
      <c r="C72" s="184">
        <f>基金残高に係る経年分析!G55</f>
        <v>1202</v>
      </c>
      <c r="D72" s="184">
        <f>基金残高に係る経年分析!H55</f>
        <v>892</v>
      </c>
    </row>
    <row r="73" spans="1:16" x14ac:dyDescent="0.15">
      <c r="A73" s="183" t="s">
        <v>78</v>
      </c>
      <c r="B73" s="184">
        <f>基金残高に係る経年分析!F56</f>
        <v>41</v>
      </c>
      <c r="C73" s="184">
        <f>基金残高に係る経年分析!G56</f>
        <v>41</v>
      </c>
      <c r="D73" s="184">
        <f>基金残高に係る経年分析!H56</f>
        <v>41</v>
      </c>
    </row>
    <row r="74" spans="1:16" x14ac:dyDescent="0.15">
      <c r="A74" s="183" t="s">
        <v>79</v>
      </c>
      <c r="B74" s="184">
        <f>基金残高に係る経年分析!F57</f>
        <v>658</v>
      </c>
      <c r="C74" s="184">
        <f>基金残高に係る経年分析!G57</f>
        <v>641</v>
      </c>
      <c r="D74" s="184">
        <f>基金残高に係る経年分析!H57</f>
        <v>7641</v>
      </c>
    </row>
  </sheetData>
  <sheetProtection algorithmName="SHA-512" hashValue="umxQLcICi/jANppKXbhOpCfHtRIqNMuR727aQ0x8AQPTXtR9JXZyLeNMm4fUfW0j/d/bCd78WBQj8Y9jLwCrLw==" saltValue="n87ctp0/QqoFheuCeF8W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345554</v>
      </c>
      <c r="S5" s="631"/>
      <c r="T5" s="631"/>
      <c r="U5" s="631"/>
      <c r="V5" s="631"/>
      <c r="W5" s="631"/>
      <c r="X5" s="631"/>
      <c r="Y5" s="632"/>
      <c r="Z5" s="633">
        <v>1.5</v>
      </c>
      <c r="AA5" s="633"/>
      <c r="AB5" s="633"/>
      <c r="AC5" s="633"/>
      <c r="AD5" s="634">
        <v>336318</v>
      </c>
      <c r="AE5" s="634"/>
      <c r="AF5" s="634"/>
      <c r="AG5" s="634"/>
      <c r="AH5" s="634"/>
      <c r="AI5" s="634"/>
      <c r="AJ5" s="634"/>
      <c r="AK5" s="634"/>
      <c r="AL5" s="635">
        <v>17.399999999999999</v>
      </c>
      <c r="AM5" s="636"/>
      <c r="AN5" s="636"/>
      <c r="AO5" s="637"/>
      <c r="AP5" s="627" t="s">
        <v>228</v>
      </c>
      <c r="AQ5" s="628"/>
      <c r="AR5" s="628"/>
      <c r="AS5" s="628"/>
      <c r="AT5" s="628"/>
      <c r="AU5" s="628"/>
      <c r="AV5" s="628"/>
      <c r="AW5" s="628"/>
      <c r="AX5" s="628"/>
      <c r="AY5" s="628"/>
      <c r="AZ5" s="628"/>
      <c r="BA5" s="628"/>
      <c r="BB5" s="628"/>
      <c r="BC5" s="628"/>
      <c r="BD5" s="628"/>
      <c r="BE5" s="628"/>
      <c r="BF5" s="629"/>
      <c r="BG5" s="641">
        <v>336318</v>
      </c>
      <c r="BH5" s="642"/>
      <c r="BI5" s="642"/>
      <c r="BJ5" s="642"/>
      <c r="BK5" s="642"/>
      <c r="BL5" s="642"/>
      <c r="BM5" s="642"/>
      <c r="BN5" s="643"/>
      <c r="BO5" s="644">
        <v>97.3</v>
      </c>
      <c r="BP5" s="644"/>
      <c r="BQ5" s="644"/>
      <c r="BR5" s="644"/>
      <c r="BS5" s="645" t="s">
        <v>129</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34954</v>
      </c>
      <c r="S6" s="642"/>
      <c r="T6" s="642"/>
      <c r="U6" s="642"/>
      <c r="V6" s="642"/>
      <c r="W6" s="642"/>
      <c r="X6" s="642"/>
      <c r="Y6" s="643"/>
      <c r="Z6" s="644">
        <v>0.2</v>
      </c>
      <c r="AA6" s="644"/>
      <c r="AB6" s="644"/>
      <c r="AC6" s="644"/>
      <c r="AD6" s="645">
        <v>34954</v>
      </c>
      <c r="AE6" s="645"/>
      <c r="AF6" s="645"/>
      <c r="AG6" s="645"/>
      <c r="AH6" s="645"/>
      <c r="AI6" s="645"/>
      <c r="AJ6" s="645"/>
      <c r="AK6" s="645"/>
      <c r="AL6" s="646">
        <v>1.8</v>
      </c>
      <c r="AM6" s="647"/>
      <c r="AN6" s="647"/>
      <c r="AO6" s="648"/>
      <c r="AP6" s="638" t="s">
        <v>233</v>
      </c>
      <c r="AQ6" s="639"/>
      <c r="AR6" s="639"/>
      <c r="AS6" s="639"/>
      <c r="AT6" s="639"/>
      <c r="AU6" s="639"/>
      <c r="AV6" s="639"/>
      <c r="AW6" s="639"/>
      <c r="AX6" s="639"/>
      <c r="AY6" s="639"/>
      <c r="AZ6" s="639"/>
      <c r="BA6" s="639"/>
      <c r="BB6" s="639"/>
      <c r="BC6" s="639"/>
      <c r="BD6" s="639"/>
      <c r="BE6" s="639"/>
      <c r="BF6" s="640"/>
      <c r="BG6" s="641">
        <v>336318</v>
      </c>
      <c r="BH6" s="642"/>
      <c r="BI6" s="642"/>
      <c r="BJ6" s="642"/>
      <c r="BK6" s="642"/>
      <c r="BL6" s="642"/>
      <c r="BM6" s="642"/>
      <c r="BN6" s="643"/>
      <c r="BO6" s="644">
        <v>97.3</v>
      </c>
      <c r="BP6" s="644"/>
      <c r="BQ6" s="644"/>
      <c r="BR6" s="644"/>
      <c r="BS6" s="645" t="s">
        <v>177</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51515</v>
      </c>
      <c r="CS6" s="642"/>
      <c r="CT6" s="642"/>
      <c r="CU6" s="642"/>
      <c r="CV6" s="642"/>
      <c r="CW6" s="642"/>
      <c r="CX6" s="642"/>
      <c r="CY6" s="643"/>
      <c r="CZ6" s="635">
        <v>0.2</v>
      </c>
      <c r="DA6" s="636"/>
      <c r="DB6" s="636"/>
      <c r="DC6" s="655"/>
      <c r="DD6" s="650" t="s">
        <v>177</v>
      </c>
      <c r="DE6" s="642"/>
      <c r="DF6" s="642"/>
      <c r="DG6" s="642"/>
      <c r="DH6" s="642"/>
      <c r="DI6" s="642"/>
      <c r="DJ6" s="642"/>
      <c r="DK6" s="642"/>
      <c r="DL6" s="642"/>
      <c r="DM6" s="642"/>
      <c r="DN6" s="642"/>
      <c r="DO6" s="642"/>
      <c r="DP6" s="643"/>
      <c r="DQ6" s="650">
        <v>51515</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1249</v>
      </c>
      <c r="S7" s="642"/>
      <c r="T7" s="642"/>
      <c r="U7" s="642"/>
      <c r="V7" s="642"/>
      <c r="W7" s="642"/>
      <c r="X7" s="642"/>
      <c r="Y7" s="643"/>
      <c r="Z7" s="644">
        <v>0</v>
      </c>
      <c r="AA7" s="644"/>
      <c r="AB7" s="644"/>
      <c r="AC7" s="644"/>
      <c r="AD7" s="645">
        <v>1249</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146524</v>
      </c>
      <c r="BH7" s="642"/>
      <c r="BI7" s="642"/>
      <c r="BJ7" s="642"/>
      <c r="BK7" s="642"/>
      <c r="BL7" s="642"/>
      <c r="BM7" s="642"/>
      <c r="BN7" s="643"/>
      <c r="BO7" s="644">
        <v>42.4</v>
      </c>
      <c r="BP7" s="644"/>
      <c r="BQ7" s="644"/>
      <c r="BR7" s="644"/>
      <c r="BS7" s="645" t="s">
        <v>177</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20379753</v>
      </c>
      <c r="CS7" s="642"/>
      <c r="CT7" s="642"/>
      <c r="CU7" s="642"/>
      <c r="CV7" s="642"/>
      <c r="CW7" s="642"/>
      <c r="CX7" s="642"/>
      <c r="CY7" s="643"/>
      <c r="CZ7" s="644">
        <v>88.6</v>
      </c>
      <c r="DA7" s="644"/>
      <c r="DB7" s="644"/>
      <c r="DC7" s="644"/>
      <c r="DD7" s="650">
        <v>52134</v>
      </c>
      <c r="DE7" s="642"/>
      <c r="DF7" s="642"/>
      <c r="DG7" s="642"/>
      <c r="DH7" s="642"/>
      <c r="DI7" s="642"/>
      <c r="DJ7" s="642"/>
      <c r="DK7" s="642"/>
      <c r="DL7" s="642"/>
      <c r="DM7" s="642"/>
      <c r="DN7" s="642"/>
      <c r="DO7" s="642"/>
      <c r="DP7" s="643"/>
      <c r="DQ7" s="650">
        <v>700683</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2193</v>
      </c>
      <c r="S8" s="642"/>
      <c r="T8" s="642"/>
      <c r="U8" s="642"/>
      <c r="V8" s="642"/>
      <c r="W8" s="642"/>
      <c r="X8" s="642"/>
      <c r="Y8" s="643"/>
      <c r="Z8" s="644">
        <v>0</v>
      </c>
      <c r="AA8" s="644"/>
      <c r="AB8" s="644"/>
      <c r="AC8" s="644"/>
      <c r="AD8" s="645">
        <v>2193</v>
      </c>
      <c r="AE8" s="645"/>
      <c r="AF8" s="645"/>
      <c r="AG8" s="645"/>
      <c r="AH8" s="645"/>
      <c r="AI8" s="645"/>
      <c r="AJ8" s="645"/>
      <c r="AK8" s="645"/>
      <c r="AL8" s="646">
        <v>0.1</v>
      </c>
      <c r="AM8" s="647"/>
      <c r="AN8" s="647"/>
      <c r="AO8" s="648"/>
      <c r="AP8" s="638" t="s">
        <v>239</v>
      </c>
      <c r="AQ8" s="639"/>
      <c r="AR8" s="639"/>
      <c r="AS8" s="639"/>
      <c r="AT8" s="639"/>
      <c r="AU8" s="639"/>
      <c r="AV8" s="639"/>
      <c r="AW8" s="639"/>
      <c r="AX8" s="639"/>
      <c r="AY8" s="639"/>
      <c r="AZ8" s="639"/>
      <c r="BA8" s="639"/>
      <c r="BB8" s="639"/>
      <c r="BC8" s="639"/>
      <c r="BD8" s="639"/>
      <c r="BE8" s="639"/>
      <c r="BF8" s="640"/>
      <c r="BG8" s="641">
        <v>5224</v>
      </c>
      <c r="BH8" s="642"/>
      <c r="BI8" s="642"/>
      <c r="BJ8" s="642"/>
      <c r="BK8" s="642"/>
      <c r="BL8" s="642"/>
      <c r="BM8" s="642"/>
      <c r="BN8" s="643"/>
      <c r="BO8" s="644">
        <v>1.5</v>
      </c>
      <c r="BP8" s="644"/>
      <c r="BQ8" s="644"/>
      <c r="BR8" s="644"/>
      <c r="BS8" s="650" t="s">
        <v>129</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587972</v>
      </c>
      <c r="CS8" s="642"/>
      <c r="CT8" s="642"/>
      <c r="CU8" s="642"/>
      <c r="CV8" s="642"/>
      <c r="CW8" s="642"/>
      <c r="CX8" s="642"/>
      <c r="CY8" s="643"/>
      <c r="CZ8" s="644">
        <v>2.6</v>
      </c>
      <c r="DA8" s="644"/>
      <c r="DB8" s="644"/>
      <c r="DC8" s="644"/>
      <c r="DD8" s="650">
        <v>2940</v>
      </c>
      <c r="DE8" s="642"/>
      <c r="DF8" s="642"/>
      <c r="DG8" s="642"/>
      <c r="DH8" s="642"/>
      <c r="DI8" s="642"/>
      <c r="DJ8" s="642"/>
      <c r="DK8" s="642"/>
      <c r="DL8" s="642"/>
      <c r="DM8" s="642"/>
      <c r="DN8" s="642"/>
      <c r="DO8" s="642"/>
      <c r="DP8" s="643"/>
      <c r="DQ8" s="650">
        <v>428313</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1831</v>
      </c>
      <c r="S9" s="642"/>
      <c r="T9" s="642"/>
      <c r="U9" s="642"/>
      <c r="V9" s="642"/>
      <c r="W9" s="642"/>
      <c r="X9" s="642"/>
      <c r="Y9" s="643"/>
      <c r="Z9" s="644">
        <v>0</v>
      </c>
      <c r="AA9" s="644"/>
      <c r="AB9" s="644"/>
      <c r="AC9" s="644"/>
      <c r="AD9" s="645">
        <v>1831</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120075</v>
      </c>
      <c r="BH9" s="642"/>
      <c r="BI9" s="642"/>
      <c r="BJ9" s="642"/>
      <c r="BK9" s="642"/>
      <c r="BL9" s="642"/>
      <c r="BM9" s="642"/>
      <c r="BN9" s="643"/>
      <c r="BO9" s="644">
        <v>34.700000000000003</v>
      </c>
      <c r="BP9" s="644"/>
      <c r="BQ9" s="644"/>
      <c r="BR9" s="644"/>
      <c r="BS9" s="650" t="s">
        <v>177</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417814</v>
      </c>
      <c r="CS9" s="642"/>
      <c r="CT9" s="642"/>
      <c r="CU9" s="642"/>
      <c r="CV9" s="642"/>
      <c r="CW9" s="642"/>
      <c r="CX9" s="642"/>
      <c r="CY9" s="643"/>
      <c r="CZ9" s="644">
        <v>1.8</v>
      </c>
      <c r="DA9" s="644"/>
      <c r="DB9" s="644"/>
      <c r="DC9" s="644"/>
      <c r="DD9" s="650">
        <v>5508</v>
      </c>
      <c r="DE9" s="642"/>
      <c r="DF9" s="642"/>
      <c r="DG9" s="642"/>
      <c r="DH9" s="642"/>
      <c r="DI9" s="642"/>
      <c r="DJ9" s="642"/>
      <c r="DK9" s="642"/>
      <c r="DL9" s="642"/>
      <c r="DM9" s="642"/>
      <c r="DN9" s="642"/>
      <c r="DO9" s="642"/>
      <c r="DP9" s="643"/>
      <c r="DQ9" s="650">
        <v>370096</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177</v>
      </c>
      <c r="S10" s="642"/>
      <c r="T10" s="642"/>
      <c r="U10" s="642"/>
      <c r="V10" s="642"/>
      <c r="W10" s="642"/>
      <c r="X10" s="642"/>
      <c r="Y10" s="643"/>
      <c r="Z10" s="644" t="s">
        <v>177</v>
      </c>
      <c r="AA10" s="644"/>
      <c r="AB10" s="644"/>
      <c r="AC10" s="644"/>
      <c r="AD10" s="645" t="s">
        <v>177</v>
      </c>
      <c r="AE10" s="645"/>
      <c r="AF10" s="645"/>
      <c r="AG10" s="645"/>
      <c r="AH10" s="645"/>
      <c r="AI10" s="645"/>
      <c r="AJ10" s="645"/>
      <c r="AK10" s="645"/>
      <c r="AL10" s="646" t="s">
        <v>177</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10460</v>
      </c>
      <c r="BH10" s="642"/>
      <c r="BI10" s="642"/>
      <c r="BJ10" s="642"/>
      <c r="BK10" s="642"/>
      <c r="BL10" s="642"/>
      <c r="BM10" s="642"/>
      <c r="BN10" s="643"/>
      <c r="BO10" s="644">
        <v>3</v>
      </c>
      <c r="BP10" s="644"/>
      <c r="BQ10" s="644"/>
      <c r="BR10" s="644"/>
      <c r="BS10" s="650" t="s">
        <v>129</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t="s">
        <v>177</v>
      </c>
      <c r="CS10" s="642"/>
      <c r="CT10" s="642"/>
      <c r="CU10" s="642"/>
      <c r="CV10" s="642"/>
      <c r="CW10" s="642"/>
      <c r="CX10" s="642"/>
      <c r="CY10" s="643"/>
      <c r="CZ10" s="644" t="s">
        <v>177</v>
      </c>
      <c r="DA10" s="644"/>
      <c r="DB10" s="644"/>
      <c r="DC10" s="644"/>
      <c r="DD10" s="650" t="s">
        <v>177</v>
      </c>
      <c r="DE10" s="642"/>
      <c r="DF10" s="642"/>
      <c r="DG10" s="642"/>
      <c r="DH10" s="642"/>
      <c r="DI10" s="642"/>
      <c r="DJ10" s="642"/>
      <c r="DK10" s="642"/>
      <c r="DL10" s="642"/>
      <c r="DM10" s="642"/>
      <c r="DN10" s="642"/>
      <c r="DO10" s="642"/>
      <c r="DP10" s="643"/>
      <c r="DQ10" s="650" t="s">
        <v>177</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177</v>
      </c>
      <c r="AA11" s="644"/>
      <c r="AB11" s="644"/>
      <c r="AC11" s="644"/>
      <c r="AD11" s="645" t="s">
        <v>177</v>
      </c>
      <c r="AE11" s="645"/>
      <c r="AF11" s="645"/>
      <c r="AG11" s="645"/>
      <c r="AH11" s="645"/>
      <c r="AI11" s="645"/>
      <c r="AJ11" s="645"/>
      <c r="AK11" s="645"/>
      <c r="AL11" s="646" t="s">
        <v>177</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10765</v>
      </c>
      <c r="BH11" s="642"/>
      <c r="BI11" s="642"/>
      <c r="BJ11" s="642"/>
      <c r="BK11" s="642"/>
      <c r="BL11" s="642"/>
      <c r="BM11" s="642"/>
      <c r="BN11" s="643"/>
      <c r="BO11" s="644">
        <v>3.1</v>
      </c>
      <c r="BP11" s="644"/>
      <c r="BQ11" s="644"/>
      <c r="BR11" s="644"/>
      <c r="BS11" s="650" t="s">
        <v>129</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71902</v>
      </c>
      <c r="CS11" s="642"/>
      <c r="CT11" s="642"/>
      <c r="CU11" s="642"/>
      <c r="CV11" s="642"/>
      <c r="CW11" s="642"/>
      <c r="CX11" s="642"/>
      <c r="CY11" s="643"/>
      <c r="CZ11" s="644">
        <v>0.3</v>
      </c>
      <c r="DA11" s="644"/>
      <c r="DB11" s="644"/>
      <c r="DC11" s="644"/>
      <c r="DD11" s="650">
        <v>27972</v>
      </c>
      <c r="DE11" s="642"/>
      <c r="DF11" s="642"/>
      <c r="DG11" s="642"/>
      <c r="DH11" s="642"/>
      <c r="DI11" s="642"/>
      <c r="DJ11" s="642"/>
      <c r="DK11" s="642"/>
      <c r="DL11" s="642"/>
      <c r="DM11" s="642"/>
      <c r="DN11" s="642"/>
      <c r="DO11" s="642"/>
      <c r="DP11" s="643"/>
      <c r="DQ11" s="650">
        <v>59109</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75231</v>
      </c>
      <c r="S12" s="642"/>
      <c r="T12" s="642"/>
      <c r="U12" s="642"/>
      <c r="V12" s="642"/>
      <c r="W12" s="642"/>
      <c r="X12" s="642"/>
      <c r="Y12" s="643"/>
      <c r="Z12" s="644">
        <v>0.3</v>
      </c>
      <c r="AA12" s="644"/>
      <c r="AB12" s="644"/>
      <c r="AC12" s="644"/>
      <c r="AD12" s="645">
        <v>75231</v>
      </c>
      <c r="AE12" s="645"/>
      <c r="AF12" s="645"/>
      <c r="AG12" s="645"/>
      <c r="AH12" s="645"/>
      <c r="AI12" s="645"/>
      <c r="AJ12" s="645"/>
      <c r="AK12" s="645"/>
      <c r="AL12" s="646">
        <v>3.9</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158932</v>
      </c>
      <c r="BH12" s="642"/>
      <c r="BI12" s="642"/>
      <c r="BJ12" s="642"/>
      <c r="BK12" s="642"/>
      <c r="BL12" s="642"/>
      <c r="BM12" s="642"/>
      <c r="BN12" s="643"/>
      <c r="BO12" s="644">
        <v>46</v>
      </c>
      <c r="BP12" s="644"/>
      <c r="BQ12" s="644"/>
      <c r="BR12" s="644"/>
      <c r="BS12" s="650" t="s">
        <v>129</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265881</v>
      </c>
      <c r="CS12" s="642"/>
      <c r="CT12" s="642"/>
      <c r="CU12" s="642"/>
      <c r="CV12" s="642"/>
      <c r="CW12" s="642"/>
      <c r="CX12" s="642"/>
      <c r="CY12" s="643"/>
      <c r="CZ12" s="644">
        <v>1.2</v>
      </c>
      <c r="DA12" s="644"/>
      <c r="DB12" s="644"/>
      <c r="DC12" s="644"/>
      <c r="DD12" s="650">
        <v>38552</v>
      </c>
      <c r="DE12" s="642"/>
      <c r="DF12" s="642"/>
      <c r="DG12" s="642"/>
      <c r="DH12" s="642"/>
      <c r="DI12" s="642"/>
      <c r="DJ12" s="642"/>
      <c r="DK12" s="642"/>
      <c r="DL12" s="642"/>
      <c r="DM12" s="642"/>
      <c r="DN12" s="642"/>
      <c r="DO12" s="642"/>
      <c r="DP12" s="643"/>
      <c r="DQ12" s="650">
        <v>151469</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2844</v>
      </c>
      <c r="S13" s="642"/>
      <c r="T13" s="642"/>
      <c r="U13" s="642"/>
      <c r="V13" s="642"/>
      <c r="W13" s="642"/>
      <c r="X13" s="642"/>
      <c r="Y13" s="643"/>
      <c r="Z13" s="644">
        <v>0</v>
      </c>
      <c r="AA13" s="644"/>
      <c r="AB13" s="644"/>
      <c r="AC13" s="644"/>
      <c r="AD13" s="645">
        <v>2844</v>
      </c>
      <c r="AE13" s="645"/>
      <c r="AF13" s="645"/>
      <c r="AG13" s="645"/>
      <c r="AH13" s="645"/>
      <c r="AI13" s="645"/>
      <c r="AJ13" s="645"/>
      <c r="AK13" s="645"/>
      <c r="AL13" s="646">
        <v>0.1</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153492</v>
      </c>
      <c r="BH13" s="642"/>
      <c r="BI13" s="642"/>
      <c r="BJ13" s="642"/>
      <c r="BK13" s="642"/>
      <c r="BL13" s="642"/>
      <c r="BM13" s="642"/>
      <c r="BN13" s="643"/>
      <c r="BO13" s="644">
        <v>44.4</v>
      </c>
      <c r="BP13" s="644"/>
      <c r="BQ13" s="644"/>
      <c r="BR13" s="644"/>
      <c r="BS13" s="650" t="s">
        <v>177</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233486</v>
      </c>
      <c r="CS13" s="642"/>
      <c r="CT13" s="642"/>
      <c r="CU13" s="642"/>
      <c r="CV13" s="642"/>
      <c r="CW13" s="642"/>
      <c r="CX13" s="642"/>
      <c r="CY13" s="643"/>
      <c r="CZ13" s="644">
        <v>1</v>
      </c>
      <c r="DA13" s="644"/>
      <c r="DB13" s="644"/>
      <c r="DC13" s="644"/>
      <c r="DD13" s="650">
        <v>147741</v>
      </c>
      <c r="DE13" s="642"/>
      <c r="DF13" s="642"/>
      <c r="DG13" s="642"/>
      <c r="DH13" s="642"/>
      <c r="DI13" s="642"/>
      <c r="DJ13" s="642"/>
      <c r="DK13" s="642"/>
      <c r="DL13" s="642"/>
      <c r="DM13" s="642"/>
      <c r="DN13" s="642"/>
      <c r="DO13" s="642"/>
      <c r="DP13" s="643"/>
      <c r="DQ13" s="650">
        <v>117994</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177</v>
      </c>
      <c r="S14" s="642"/>
      <c r="T14" s="642"/>
      <c r="U14" s="642"/>
      <c r="V14" s="642"/>
      <c r="W14" s="642"/>
      <c r="X14" s="642"/>
      <c r="Y14" s="643"/>
      <c r="Z14" s="644" t="s">
        <v>177</v>
      </c>
      <c r="AA14" s="644"/>
      <c r="AB14" s="644"/>
      <c r="AC14" s="644"/>
      <c r="AD14" s="645" t="s">
        <v>177</v>
      </c>
      <c r="AE14" s="645"/>
      <c r="AF14" s="645"/>
      <c r="AG14" s="645"/>
      <c r="AH14" s="645"/>
      <c r="AI14" s="645"/>
      <c r="AJ14" s="645"/>
      <c r="AK14" s="645"/>
      <c r="AL14" s="646" t="s">
        <v>177</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11904</v>
      </c>
      <c r="BH14" s="642"/>
      <c r="BI14" s="642"/>
      <c r="BJ14" s="642"/>
      <c r="BK14" s="642"/>
      <c r="BL14" s="642"/>
      <c r="BM14" s="642"/>
      <c r="BN14" s="643"/>
      <c r="BO14" s="644">
        <v>3.4</v>
      </c>
      <c r="BP14" s="644"/>
      <c r="BQ14" s="644"/>
      <c r="BR14" s="644"/>
      <c r="BS14" s="650" t="s">
        <v>129</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195694</v>
      </c>
      <c r="CS14" s="642"/>
      <c r="CT14" s="642"/>
      <c r="CU14" s="642"/>
      <c r="CV14" s="642"/>
      <c r="CW14" s="642"/>
      <c r="CX14" s="642"/>
      <c r="CY14" s="643"/>
      <c r="CZ14" s="644">
        <v>0.9</v>
      </c>
      <c r="DA14" s="644"/>
      <c r="DB14" s="644"/>
      <c r="DC14" s="644"/>
      <c r="DD14" s="650">
        <v>3214</v>
      </c>
      <c r="DE14" s="642"/>
      <c r="DF14" s="642"/>
      <c r="DG14" s="642"/>
      <c r="DH14" s="642"/>
      <c r="DI14" s="642"/>
      <c r="DJ14" s="642"/>
      <c r="DK14" s="642"/>
      <c r="DL14" s="642"/>
      <c r="DM14" s="642"/>
      <c r="DN14" s="642"/>
      <c r="DO14" s="642"/>
      <c r="DP14" s="643"/>
      <c r="DQ14" s="650">
        <v>188480</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10822</v>
      </c>
      <c r="S15" s="642"/>
      <c r="T15" s="642"/>
      <c r="U15" s="642"/>
      <c r="V15" s="642"/>
      <c r="W15" s="642"/>
      <c r="X15" s="642"/>
      <c r="Y15" s="643"/>
      <c r="Z15" s="644">
        <v>0</v>
      </c>
      <c r="AA15" s="644"/>
      <c r="AB15" s="644"/>
      <c r="AC15" s="644"/>
      <c r="AD15" s="645">
        <v>10822</v>
      </c>
      <c r="AE15" s="645"/>
      <c r="AF15" s="645"/>
      <c r="AG15" s="645"/>
      <c r="AH15" s="645"/>
      <c r="AI15" s="645"/>
      <c r="AJ15" s="645"/>
      <c r="AK15" s="645"/>
      <c r="AL15" s="646">
        <v>0.6</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18958</v>
      </c>
      <c r="BH15" s="642"/>
      <c r="BI15" s="642"/>
      <c r="BJ15" s="642"/>
      <c r="BK15" s="642"/>
      <c r="BL15" s="642"/>
      <c r="BM15" s="642"/>
      <c r="BN15" s="643"/>
      <c r="BO15" s="644">
        <v>5.5</v>
      </c>
      <c r="BP15" s="644"/>
      <c r="BQ15" s="644"/>
      <c r="BR15" s="644"/>
      <c r="BS15" s="650" t="s">
        <v>177</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220201</v>
      </c>
      <c r="CS15" s="642"/>
      <c r="CT15" s="642"/>
      <c r="CU15" s="642"/>
      <c r="CV15" s="642"/>
      <c r="CW15" s="642"/>
      <c r="CX15" s="642"/>
      <c r="CY15" s="643"/>
      <c r="CZ15" s="644">
        <v>1</v>
      </c>
      <c r="DA15" s="644"/>
      <c r="DB15" s="644"/>
      <c r="DC15" s="644"/>
      <c r="DD15" s="650">
        <v>6453</v>
      </c>
      <c r="DE15" s="642"/>
      <c r="DF15" s="642"/>
      <c r="DG15" s="642"/>
      <c r="DH15" s="642"/>
      <c r="DI15" s="642"/>
      <c r="DJ15" s="642"/>
      <c r="DK15" s="642"/>
      <c r="DL15" s="642"/>
      <c r="DM15" s="642"/>
      <c r="DN15" s="642"/>
      <c r="DO15" s="642"/>
      <c r="DP15" s="643"/>
      <c r="DQ15" s="650">
        <v>196275</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177</v>
      </c>
      <c r="S16" s="642"/>
      <c r="T16" s="642"/>
      <c r="U16" s="642"/>
      <c r="V16" s="642"/>
      <c r="W16" s="642"/>
      <c r="X16" s="642"/>
      <c r="Y16" s="643"/>
      <c r="Z16" s="644" t="s">
        <v>177</v>
      </c>
      <c r="AA16" s="644"/>
      <c r="AB16" s="644"/>
      <c r="AC16" s="644"/>
      <c r="AD16" s="645" t="s">
        <v>129</v>
      </c>
      <c r="AE16" s="645"/>
      <c r="AF16" s="645"/>
      <c r="AG16" s="645"/>
      <c r="AH16" s="645"/>
      <c r="AI16" s="645"/>
      <c r="AJ16" s="645"/>
      <c r="AK16" s="645"/>
      <c r="AL16" s="646" t="s">
        <v>177</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177</v>
      </c>
      <c r="BH16" s="642"/>
      <c r="BI16" s="642"/>
      <c r="BJ16" s="642"/>
      <c r="BK16" s="642"/>
      <c r="BL16" s="642"/>
      <c r="BM16" s="642"/>
      <c r="BN16" s="643"/>
      <c r="BO16" s="644" t="s">
        <v>177</v>
      </c>
      <c r="BP16" s="644"/>
      <c r="BQ16" s="644"/>
      <c r="BR16" s="644"/>
      <c r="BS16" s="650" t="s">
        <v>177</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244667</v>
      </c>
      <c r="CS16" s="642"/>
      <c r="CT16" s="642"/>
      <c r="CU16" s="642"/>
      <c r="CV16" s="642"/>
      <c r="CW16" s="642"/>
      <c r="CX16" s="642"/>
      <c r="CY16" s="643"/>
      <c r="CZ16" s="644">
        <v>1.1000000000000001</v>
      </c>
      <c r="DA16" s="644"/>
      <c r="DB16" s="644"/>
      <c r="DC16" s="644"/>
      <c r="DD16" s="650" t="s">
        <v>129</v>
      </c>
      <c r="DE16" s="642"/>
      <c r="DF16" s="642"/>
      <c r="DG16" s="642"/>
      <c r="DH16" s="642"/>
      <c r="DI16" s="642"/>
      <c r="DJ16" s="642"/>
      <c r="DK16" s="642"/>
      <c r="DL16" s="642"/>
      <c r="DM16" s="642"/>
      <c r="DN16" s="642"/>
      <c r="DO16" s="642"/>
      <c r="DP16" s="643"/>
      <c r="DQ16" s="650">
        <v>38544</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216</v>
      </c>
      <c r="S17" s="642"/>
      <c r="T17" s="642"/>
      <c r="U17" s="642"/>
      <c r="V17" s="642"/>
      <c r="W17" s="642"/>
      <c r="X17" s="642"/>
      <c r="Y17" s="643"/>
      <c r="Z17" s="644">
        <v>0</v>
      </c>
      <c r="AA17" s="644"/>
      <c r="AB17" s="644"/>
      <c r="AC17" s="644"/>
      <c r="AD17" s="645">
        <v>216</v>
      </c>
      <c r="AE17" s="645"/>
      <c r="AF17" s="645"/>
      <c r="AG17" s="645"/>
      <c r="AH17" s="645"/>
      <c r="AI17" s="645"/>
      <c r="AJ17" s="645"/>
      <c r="AK17" s="645"/>
      <c r="AL17" s="646">
        <v>0</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177</v>
      </c>
      <c r="BH17" s="642"/>
      <c r="BI17" s="642"/>
      <c r="BJ17" s="642"/>
      <c r="BK17" s="642"/>
      <c r="BL17" s="642"/>
      <c r="BM17" s="642"/>
      <c r="BN17" s="643"/>
      <c r="BO17" s="644" t="s">
        <v>177</v>
      </c>
      <c r="BP17" s="644"/>
      <c r="BQ17" s="644"/>
      <c r="BR17" s="644"/>
      <c r="BS17" s="650" t="s">
        <v>177</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333823</v>
      </c>
      <c r="CS17" s="642"/>
      <c r="CT17" s="642"/>
      <c r="CU17" s="642"/>
      <c r="CV17" s="642"/>
      <c r="CW17" s="642"/>
      <c r="CX17" s="642"/>
      <c r="CY17" s="643"/>
      <c r="CZ17" s="644">
        <v>1.5</v>
      </c>
      <c r="DA17" s="644"/>
      <c r="DB17" s="644"/>
      <c r="DC17" s="644"/>
      <c r="DD17" s="650" t="s">
        <v>177</v>
      </c>
      <c r="DE17" s="642"/>
      <c r="DF17" s="642"/>
      <c r="DG17" s="642"/>
      <c r="DH17" s="642"/>
      <c r="DI17" s="642"/>
      <c r="DJ17" s="642"/>
      <c r="DK17" s="642"/>
      <c r="DL17" s="642"/>
      <c r="DM17" s="642"/>
      <c r="DN17" s="642"/>
      <c r="DO17" s="642"/>
      <c r="DP17" s="643"/>
      <c r="DQ17" s="650">
        <v>302020</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1560072</v>
      </c>
      <c r="S18" s="642"/>
      <c r="T18" s="642"/>
      <c r="U18" s="642"/>
      <c r="V18" s="642"/>
      <c r="W18" s="642"/>
      <c r="X18" s="642"/>
      <c r="Y18" s="643"/>
      <c r="Z18" s="644">
        <v>6.7</v>
      </c>
      <c r="AA18" s="644"/>
      <c r="AB18" s="644"/>
      <c r="AC18" s="644"/>
      <c r="AD18" s="645">
        <v>1449593</v>
      </c>
      <c r="AE18" s="645"/>
      <c r="AF18" s="645"/>
      <c r="AG18" s="645"/>
      <c r="AH18" s="645"/>
      <c r="AI18" s="645"/>
      <c r="AJ18" s="645"/>
      <c r="AK18" s="645"/>
      <c r="AL18" s="646">
        <v>75.2</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177</v>
      </c>
      <c r="BH18" s="642"/>
      <c r="BI18" s="642"/>
      <c r="BJ18" s="642"/>
      <c r="BK18" s="642"/>
      <c r="BL18" s="642"/>
      <c r="BM18" s="642"/>
      <c r="BN18" s="643"/>
      <c r="BO18" s="644" t="s">
        <v>177</v>
      </c>
      <c r="BP18" s="644"/>
      <c r="BQ18" s="644"/>
      <c r="BR18" s="644"/>
      <c r="BS18" s="650" t="s">
        <v>177</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177</v>
      </c>
      <c r="CS18" s="642"/>
      <c r="CT18" s="642"/>
      <c r="CU18" s="642"/>
      <c r="CV18" s="642"/>
      <c r="CW18" s="642"/>
      <c r="CX18" s="642"/>
      <c r="CY18" s="643"/>
      <c r="CZ18" s="644" t="s">
        <v>177</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1449593</v>
      </c>
      <c r="S19" s="642"/>
      <c r="T19" s="642"/>
      <c r="U19" s="642"/>
      <c r="V19" s="642"/>
      <c r="W19" s="642"/>
      <c r="X19" s="642"/>
      <c r="Y19" s="643"/>
      <c r="Z19" s="644">
        <v>6.2</v>
      </c>
      <c r="AA19" s="644"/>
      <c r="AB19" s="644"/>
      <c r="AC19" s="644"/>
      <c r="AD19" s="645">
        <v>1449593</v>
      </c>
      <c r="AE19" s="645"/>
      <c r="AF19" s="645"/>
      <c r="AG19" s="645"/>
      <c r="AH19" s="645"/>
      <c r="AI19" s="645"/>
      <c r="AJ19" s="645"/>
      <c r="AK19" s="645"/>
      <c r="AL19" s="646">
        <v>75.2</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9236</v>
      </c>
      <c r="BH19" s="642"/>
      <c r="BI19" s="642"/>
      <c r="BJ19" s="642"/>
      <c r="BK19" s="642"/>
      <c r="BL19" s="642"/>
      <c r="BM19" s="642"/>
      <c r="BN19" s="643"/>
      <c r="BO19" s="644">
        <v>2.7</v>
      </c>
      <c r="BP19" s="644"/>
      <c r="BQ19" s="644"/>
      <c r="BR19" s="644"/>
      <c r="BS19" s="650" t="s">
        <v>177</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177</v>
      </c>
      <c r="CS19" s="642"/>
      <c r="CT19" s="642"/>
      <c r="CU19" s="642"/>
      <c r="CV19" s="642"/>
      <c r="CW19" s="642"/>
      <c r="CX19" s="642"/>
      <c r="CY19" s="643"/>
      <c r="CZ19" s="644" t="s">
        <v>177</v>
      </c>
      <c r="DA19" s="644"/>
      <c r="DB19" s="644"/>
      <c r="DC19" s="644"/>
      <c r="DD19" s="650" t="s">
        <v>177</v>
      </c>
      <c r="DE19" s="642"/>
      <c r="DF19" s="642"/>
      <c r="DG19" s="642"/>
      <c r="DH19" s="642"/>
      <c r="DI19" s="642"/>
      <c r="DJ19" s="642"/>
      <c r="DK19" s="642"/>
      <c r="DL19" s="642"/>
      <c r="DM19" s="642"/>
      <c r="DN19" s="642"/>
      <c r="DO19" s="642"/>
      <c r="DP19" s="643"/>
      <c r="DQ19" s="650" t="s">
        <v>177</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110479</v>
      </c>
      <c r="S20" s="642"/>
      <c r="T20" s="642"/>
      <c r="U20" s="642"/>
      <c r="V20" s="642"/>
      <c r="W20" s="642"/>
      <c r="X20" s="642"/>
      <c r="Y20" s="643"/>
      <c r="Z20" s="644">
        <v>0.5</v>
      </c>
      <c r="AA20" s="644"/>
      <c r="AB20" s="644"/>
      <c r="AC20" s="644"/>
      <c r="AD20" s="645" t="s">
        <v>177</v>
      </c>
      <c r="AE20" s="645"/>
      <c r="AF20" s="645"/>
      <c r="AG20" s="645"/>
      <c r="AH20" s="645"/>
      <c r="AI20" s="645"/>
      <c r="AJ20" s="645"/>
      <c r="AK20" s="645"/>
      <c r="AL20" s="646" t="s">
        <v>177</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9236</v>
      </c>
      <c r="BH20" s="642"/>
      <c r="BI20" s="642"/>
      <c r="BJ20" s="642"/>
      <c r="BK20" s="642"/>
      <c r="BL20" s="642"/>
      <c r="BM20" s="642"/>
      <c r="BN20" s="643"/>
      <c r="BO20" s="644">
        <v>2.7</v>
      </c>
      <c r="BP20" s="644"/>
      <c r="BQ20" s="644"/>
      <c r="BR20" s="644"/>
      <c r="BS20" s="650" t="s">
        <v>177</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23002708</v>
      </c>
      <c r="CS20" s="642"/>
      <c r="CT20" s="642"/>
      <c r="CU20" s="642"/>
      <c r="CV20" s="642"/>
      <c r="CW20" s="642"/>
      <c r="CX20" s="642"/>
      <c r="CY20" s="643"/>
      <c r="CZ20" s="644">
        <v>100</v>
      </c>
      <c r="DA20" s="644"/>
      <c r="DB20" s="644"/>
      <c r="DC20" s="644"/>
      <c r="DD20" s="650">
        <v>284514</v>
      </c>
      <c r="DE20" s="642"/>
      <c r="DF20" s="642"/>
      <c r="DG20" s="642"/>
      <c r="DH20" s="642"/>
      <c r="DI20" s="642"/>
      <c r="DJ20" s="642"/>
      <c r="DK20" s="642"/>
      <c r="DL20" s="642"/>
      <c r="DM20" s="642"/>
      <c r="DN20" s="642"/>
      <c r="DO20" s="642"/>
      <c r="DP20" s="643"/>
      <c r="DQ20" s="650">
        <v>2604498</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177</v>
      </c>
      <c r="S21" s="642"/>
      <c r="T21" s="642"/>
      <c r="U21" s="642"/>
      <c r="V21" s="642"/>
      <c r="W21" s="642"/>
      <c r="X21" s="642"/>
      <c r="Y21" s="643"/>
      <c r="Z21" s="644" t="s">
        <v>177</v>
      </c>
      <c r="AA21" s="644"/>
      <c r="AB21" s="644"/>
      <c r="AC21" s="644"/>
      <c r="AD21" s="645" t="s">
        <v>177</v>
      </c>
      <c r="AE21" s="645"/>
      <c r="AF21" s="645"/>
      <c r="AG21" s="645"/>
      <c r="AH21" s="645"/>
      <c r="AI21" s="645"/>
      <c r="AJ21" s="645"/>
      <c r="AK21" s="645"/>
      <c r="AL21" s="646" t="s">
        <v>177</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129</v>
      </c>
      <c r="BH21" s="642"/>
      <c r="BI21" s="642"/>
      <c r="BJ21" s="642"/>
      <c r="BK21" s="642"/>
      <c r="BL21" s="642"/>
      <c r="BM21" s="642"/>
      <c r="BN21" s="643"/>
      <c r="BO21" s="644" t="s">
        <v>177</v>
      </c>
      <c r="BP21" s="644"/>
      <c r="BQ21" s="644"/>
      <c r="BR21" s="644"/>
      <c r="BS21" s="650" t="s">
        <v>177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2034966</v>
      </c>
      <c r="S22" s="642"/>
      <c r="T22" s="642"/>
      <c r="U22" s="642"/>
      <c r="V22" s="642"/>
      <c r="W22" s="642"/>
      <c r="X22" s="642"/>
      <c r="Y22" s="643"/>
      <c r="Z22" s="644">
        <v>8.8000000000000007</v>
      </c>
      <c r="AA22" s="644"/>
      <c r="AB22" s="644"/>
      <c r="AC22" s="644"/>
      <c r="AD22" s="645">
        <v>1915251</v>
      </c>
      <c r="AE22" s="645"/>
      <c r="AF22" s="645"/>
      <c r="AG22" s="645"/>
      <c r="AH22" s="645"/>
      <c r="AI22" s="645"/>
      <c r="AJ22" s="645"/>
      <c r="AK22" s="645"/>
      <c r="AL22" s="646">
        <v>99.3</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177</v>
      </c>
      <c r="BH22" s="642"/>
      <c r="BI22" s="642"/>
      <c r="BJ22" s="642"/>
      <c r="BK22" s="642"/>
      <c r="BL22" s="642"/>
      <c r="BM22" s="642"/>
      <c r="BN22" s="643"/>
      <c r="BO22" s="644" t="s">
        <v>177</v>
      </c>
      <c r="BP22" s="644"/>
      <c r="BQ22" s="644"/>
      <c r="BR22" s="644"/>
      <c r="BS22" s="650" t="s">
        <v>129</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498</v>
      </c>
      <c r="S23" s="642"/>
      <c r="T23" s="642"/>
      <c r="U23" s="642"/>
      <c r="V23" s="642"/>
      <c r="W23" s="642"/>
      <c r="X23" s="642"/>
      <c r="Y23" s="643"/>
      <c r="Z23" s="644">
        <v>0</v>
      </c>
      <c r="AA23" s="644"/>
      <c r="AB23" s="644"/>
      <c r="AC23" s="644"/>
      <c r="AD23" s="645">
        <v>498</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9236</v>
      </c>
      <c r="BH23" s="642"/>
      <c r="BI23" s="642"/>
      <c r="BJ23" s="642"/>
      <c r="BK23" s="642"/>
      <c r="BL23" s="642"/>
      <c r="BM23" s="642"/>
      <c r="BN23" s="643"/>
      <c r="BO23" s="644">
        <v>2.7</v>
      </c>
      <c r="BP23" s="644"/>
      <c r="BQ23" s="644"/>
      <c r="BR23" s="644"/>
      <c r="BS23" s="650" t="s">
        <v>129</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27479</v>
      </c>
      <c r="S24" s="642"/>
      <c r="T24" s="642"/>
      <c r="U24" s="642"/>
      <c r="V24" s="642"/>
      <c r="W24" s="642"/>
      <c r="X24" s="642"/>
      <c r="Y24" s="643"/>
      <c r="Z24" s="644">
        <v>0.1</v>
      </c>
      <c r="AA24" s="644"/>
      <c r="AB24" s="644"/>
      <c r="AC24" s="644"/>
      <c r="AD24" s="645" t="s">
        <v>177</v>
      </c>
      <c r="AE24" s="645"/>
      <c r="AF24" s="645"/>
      <c r="AG24" s="645"/>
      <c r="AH24" s="645"/>
      <c r="AI24" s="645"/>
      <c r="AJ24" s="645"/>
      <c r="AK24" s="645"/>
      <c r="AL24" s="646" t="s">
        <v>177</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177</v>
      </c>
      <c r="BH24" s="642"/>
      <c r="BI24" s="642"/>
      <c r="BJ24" s="642"/>
      <c r="BK24" s="642"/>
      <c r="BL24" s="642"/>
      <c r="BM24" s="642"/>
      <c r="BN24" s="643"/>
      <c r="BO24" s="644" t="s">
        <v>129</v>
      </c>
      <c r="BP24" s="644"/>
      <c r="BQ24" s="644"/>
      <c r="BR24" s="644"/>
      <c r="BS24" s="650" t="s">
        <v>177</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1325475</v>
      </c>
      <c r="CS24" s="631"/>
      <c r="CT24" s="631"/>
      <c r="CU24" s="631"/>
      <c r="CV24" s="631"/>
      <c r="CW24" s="631"/>
      <c r="CX24" s="631"/>
      <c r="CY24" s="632"/>
      <c r="CZ24" s="635">
        <v>5.8</v>
      </c>
      <c r="DA24" s="636"/>
      <c r="DB24" s="636"/>
      <c r="DC24" s="655"/>
      <c r="DD24" s="674">
        <v>1169821</v>
      </c>
      <c r="DE24" s="631"/>
      <c r="DF24" s="631"/>
      <c r="DG24" s="631"/>
      <c r="DH24" s="631"/>
      <c r="DI24" s="631"/>
      <c r="DJ24" s="631"/>
      <c r="DK24" s="632"/>
      <c r="DL24" s="674">
        <v>1140608</v>
      </c>
      <c r="DM24" s="631"/>
      <c r="DN24" s="631"/>
      <c r="DO24" s="631"/>
      <c r="DP24" s="631"/>
      <c r="DQ24" s="631"/>
      <c r="DR24" s="631"/>
      <c r="DS24" s="631"/>
      <c r="DT24" s="631"/>
      <c r="DU24" s="631"/>
      <c r="DV24" s="632"/>
      <c r="DW24" s="635">
        <v>56.8</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59276</v>
      </c>
      <c r="S25" s="642"/>
      <c r="T25" s="642"/>
      <c r="U25" s="642"/>
      <c r="V25" s="642"/>
      <c r="W25" s="642"/>
      <c r="X25" s="642"/>
      <c r="Y25" s="643"/>
      <c r="Z25" s="644">
        <v>0.3</v>
      </c>
      <c r="AA25" s="644"/>
      <c r="AB25" s="644"/>
      <c r="AC25" s="644"/>
      <c r="AD25" s="645">
        <v>2434</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177</v>
      </c>
      <c r="BH25" s="642"/>
      <c r="BI25" s="642"/>
      <c r="BJ25" s="642"/>
      <c r="BK25" s="642"/>
      <c r="BL25" s="642"/>
      <c r="BM25" s="642"/>
      <c r="BN25" s="643"/>
      <c r="BO25" s="644" t="s">
        <v>177</v>
      </c>
      <c r="BP25" s="644"/>
      <c r="BQ25" s="644"/>
      <c r="BR25" s="644"/>
      <c r="BS25" s="650" t="s">
        <v>129</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857961</v>
      </c>
      <c r="CS25" s="677"/>
      <c r="CT25" s="677"/>
      <c r="CU25" s="677"/>
      <c r="CV25" s="677"/>
      <c r="CW25" s="677"/>
      <c r="CX25" s="677"/>
      <c r="CY25" s="678"/>
      <c r="CZ25" s="646">
        <v>3.7</v>
      </c>
      <c r="DA25" s="675"/>
      <c r="DB25" s="675"/>
      <c r="DC25" s="679"/>
      <c r="DD25" s="650">
        <v>819882</v>
      </c>
      <c r="DE25" s="677"/>
      <c r="DF25" s="677"/>
      <c r="DG25" s="677"/>
      <c r="DH25" s="677"/>
      <c r="DI25" s="677"/>
      <c r="DJ25" s="677"/>
      <c r="DK25" s="678"/>
      <c r="DL25" s="650">
        <v>790995</v>
      </c>
      <c r="DM25" s="677"/>
      <c r="DN25" s="677"/>
      <c r="DO25" s="677"/>
      <c r="DP25" s="677"/>
      <c r="DQ25" s="677"/>
      <c r="DR25" s="677"/>
      <c r="DS25" s="677"/>
      <c r="DT25" s="677"/>
      <c r="DU25" s="677"/>
      <c r="DV25" s="678"/>
      <c r="DW25" s="646">
        <v>39.4</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18031</v>
      </c>
      <c r="S26" s="642"/>
      <c r="T26" s="642"/>
      <c r="U26" s="642"/>
      <c r="V26" s="642"/>
      <c r="W26" s="642"/>
      <c r="X26" s="642"/>
      <c r="Y26" s="643"/>
      <c r="Z26" s="644">
        <v>0.1</v>
      </c>
      <c r="AA26" s="644"/>
      <c r="AB26" s="644"/>
      <c r="AC26" s="644"/>
      <c r="AD26" s="645" t="s">
        <v>129</v>
      </c>
      <c r="AE26" s="645"/>
      <c r="AF26" s="645"/>
      <c r="AG26" s="645"/>
      <c r="AH26" s="645"/>
      <c r="AI26" s="645"/>
      <c r="AJ26" s="645"/>
      <c r="AK26" s="645"/>
      <c r="AL26" s="646" t="s">
        <v>177</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177</v>
      </c>
      <c r="BP26" s="644"/>
      <c r="BQ26" s="644"/>
      <c r="BR26" s="644"/>
      <c r="BS26" s="650" t="s">
        <v>177</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569761</v>
      </c>
      <c r="CS26" s="642"/>
      <c r="CT26" s="642"/>
      <c r="CU26" s="642"/>
      <c r="CV26" s="642"/>
      <c r="CW26" s="642"/>
      <c r="CX26" s="642"/>
      <c r="CY26" s="643"/>
      <c r="CZ26" s="646">
        <v>2.5</v>
      </c>
      <c r="DA26" s="675"/>
      <c r="DB26" s="675"/>
      <c r="DC26" s="679"/>
      <c r="DD26" s="650">
        <v>536906</v>
      </c>
      <c r="DE26" s="642"/>
      <c r="DF26" s="642"/>
      <c r="DG26" s="642"/>
      <c r="DH26" s="642"/>
      <c r="DI26" s="642"/>
      <c r="DJ26" s="642"/>
      <c r="DK26" s="643"/>
      <c r="DL26" s="650" t="s">
        <v>177</v>
      </c>
      <c r="DM26" s="642"/>
      <c r="DN26" s="642"/>
      <c r="DO26" s="642"/>
      <c r="DP26" s="642"/>
      <c r="DQ26" s="642"/>
      <c r="DR26" s="642"/>
      <c r="DS26" s="642"/>
      <c r="DT26" s="642"/>
      <c r="DU26" s="642"/>
      <c r="DV26" s="643"/>
      <c r="DW26" s="646" t="s">
        <v>177</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208081</v>
      </c>
      <c r="S27" s="642"/>
      <c r="T27" s="642"/>
      <c r="U27" s="642"/>
      <c r="V27" s="642"/>
      <c r="W27" s="642"/>
      <c r="X27" s="642"/>
      <c r="Y27" s="643"/>
      <c r="Z27" s="644">
        <v>0.9</v>
      </c>
      <c r="AA27" s="644"/>
      <c r="AB27" s="644"/>
      <c r="AC27" s="644"/>
      <c r="AD27" s="645" t="s">
        <v>129</v>
      </c>
      <c r="AE27" s="645"/>
      <c r="AF27" s="645"/>
      <c r="AG27" s="645"/>
      <c r="AH27" s="645"/>
      <c r="AI27" s="645"/>
      <c r="AJ27" s="645"/>
      <c r="AK27" s="645"/>
      <c r="AL27" s="646" t="s">
        <v>177</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345554</v>
      </c>
      <c r="BH27" s="642"/>
      <c r="BI27" s="642"/>
      <c r="BJ27" s="642"/>
      <c r="BK27" s="642"/>
      <c r="BL27" s="642"/>
      <c r="BM27" s="642"/>
      <c r="BN27" s="643"/>
      <c r="BO27" s="644">
        <v>100</v>
      </c>
      <c r="BP27" s="644"/>
      <c r="BQ27" s="644"/>
      <c r="BR27" s="644"/>
      <c r="BS27" s="650" t="s">
        <v>177</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133691</v>
      </c>
      <c r="CS27" s="677"/>
      <c r="CT27" s="677"/>
      <c r="CU27" s="677"/>
      <c r="CV27" s="677"/>
      <c r="CW27" s="677"/>
      <c r="CX27" s="677"/>
      <c r="CY27" s="678"/>
      <c r="CZ27" s="646">
        <v>0.6</v>
      </c>
      <c r="DA27" s="675"/>
      <c r="DB27" s="675"/>
      <c r="DC27" s="679"/>
      <c r="DD27" s="650">
        <v>47919</v>
      </c>
      <c r="DE27" s="677"/>
      <c r="DF27" s="677"/>
      <c r="DG27" s="677"/>
      <c r="DH27" s="677"/>
      <c r="DI27" s="677"/>
      <c r="DJ27" s="677"/>
      <c r="DK27" s="678"/>
      <c r="DL27" s="650">
        <v>47593</v>
      </c>
      <c r="DM27" s="677"/>
      <c r="DN27" s="677"/>
      <c r="DO27" s="677"/>
      <c r="DP27" s="677"/>
      <c r="DQ27" s="677"/>
      <c r="DR27" s="677"/>
      <c r="DS27" s="677"/>
      <c r="DT27" s="677"/>
      <c r="DU27" s="677"/>
      <c r="DV27" s="678"/>
      <c r="DW27" s="646">
        <v>2.4</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177</v>
      </c>
      <c r="S28" s="642"/>
      <c r="T28" s="642"/>
      <c r="U28" s="642"/>
      <c r="V28" s="642"/>
      <c r="W28" s="642"/>
      <c r="X28" s="642"/>
      <c r="Y28" s="643"/>
      <c r="Z28" s="644" t="s">
        <v>177</v>
      </c>
      <c r="AA28" s="644"/>
      <c r="AB28" s="644"/>
      <c r="AC28" s="644"/>
      <c r="AD28" s="645" t="s">
        <v>177</v>
      </c>
      <c r="AE28" s="645"/>
      <c r="AF28" s="645"/>
      <c r="AG28" s="645"/>
      <c r="AH28" s="645"/>
      <c r="AI28" s="645"/>
      <c r="AJ28" s="645"/>
      <c r="AK28" s="645"/>
      <c r="AL28" s="646" t="s">
        <v>177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333823</v>
      </c>
      <c r="CS28" s="642"/>
      <c r="CT28" s="642"/>
      <c r="CU28" s="642"/>
      <c r="CV28" s="642"/>
      <c r="CW28" s="642"/>
      <c r="CX28" s="642"/>
      <c r="CY28" s="643"/>
      <c r="CZ28" s="646">
        <v>1.5</v>
      </c>
      <c r="DA28" s="675"/>
      <c r="DB28" s="675"/>
      <c r="DC28" s="679"/>
      <c r="DD28" s="650">
        <v>302020</v>
      </c>
      <c r="DE28" s="642"/>
      <c r="DF28" s="642"/>
      <c r="DG28" s="642"/>
      <c r="DH28" s="642"/>
      <c r="DI28" s="642"/>
      <c r="DJ28" s="642"/>
      <c r="DK28" s="643"/>
      <c r="DL28" s="650">
        <v>302020</v>
      </c>
      <c r="DM28" s="642"/>
      <c r="DN28" s="642"/>
      <c r="DO28" s="642"/>
      <c r="DP28" s="642"/>
      <c r="DQ28" s="642"/>
      <c r="DR28" s="642"/>
      <c r="DS28" s="642"/>
      <c r="DT28" s="642"/>
      <c r="DU28" s="642"/>
      <c r="DV28" s="643"/>
      <c r="DW28" s="646">
        <v>15</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133846</v>
      </c>
      <c r="S29" s="642"/>
      <c r="T29" s="642"/>
      <c r="U29" s="642"/>
      <c r="V29" s="642"/>
      <c r="W29" s="642"/>
      <c r="X29" s="642"/>
      <c r="Y29" s="643"/>
      <c r="Z29" s="644">
        <v>0.6</v>
      </c>
      <c r="AA29" s="644"/>
      <c r="AB29" s="644"/>
      <c r="AC29" s="644"/>
      <c r="AD29" s="645" t="s">
        <v>177</v>
      </c>
      <c r="AE29" s="645"/>
      <c r="AF29" s="645"/>
      <c r="AG29" s="645"/>
      <c r="AH29" s="645"/>
      <c r="AI29" s="645"/>
      <c r="AJ29" s="645"/>
      <c r="AK29" s="645"/>
      <c r="AL29" s="646" t="s">
        <v>177</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333823</v>
      </c>
      <c r="CS29" s="677"/>
      <c r="CT29" s="677"/>
      <c r="CU29" s="677"/>
      <c r="CV29" s="677"/>
      <c r="CW29" s="677"/>
      <c r="CX29" s="677"/>
      <c r="CY29" s="678"/>
      <c r="CZ29" s="646">
        <v>1.5</v>
      </c>
      <c r="DA29" s="675"/>
      <c r="DB29" s="675"/>
      <c r="DC29" s="679"/>
      <c r="DD29" s="650">
        <v>302020</v>
      </c>
      <c r="DE29" s="677"/>
      <c r="DF29" s="677"/>
      <c r="DG29" s="677"/>
      <c r="DH29" s="677"/>
      <c r="DI29" s="677"/>
      <c r="DJ29" s="677"/>
      <c r="DK29" s="678"/>
      <c r="DL29" s="650">
        <v>302020</v>
      </c>
      <c r="DM29" s="677"/>
      <c r="DN29" s="677"/>
      <c r="DO29" s="677"/>
      <c r="DP29" s="677"/>
      <c r="DQ29" s="677"/>
      <c r="DR29" s="677"/>
      <c r="DS29" s="677"/>
      <c r="DT29" s="677"/>
      <c r="DU29" s="677"/>
      <c r="DV29" s="678"/>
      <c r="DW29" s="646">
        <v>15</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5579</v>
      </c>
      <c r="S30" s="642"/>
      <c r="T30" s="642"/>
      <c r="U30" s="642"/>
      <c r="V30" s="642"/>
      <c r="W30" s="642"/>
      <c r="X30" s="642"/>
      <c r="Y30" s="643"/>
      <c r="Z30" s="644">
        <v>0</v>
      </c>
      <c r="AA30" s="644"/>
      <c r="AB30" s="644"/>
      <c r="AC30" s="644"/>
      <c r="AD30" s="645">
        <v>1515</v>
      </c>
      <c r="AE30" s="645"/>
      <c r="AF30" s="645"/>
      <c r="AG30" s="645"/>
      <c r="AH30" s="645"/>
      <c r="AI30" s="645"/>
      <c r="AJ30" s="645"/>
      <c r="AK30" s="645"/>
      <c r="AL30" s="646">
        <v>0.1</v>
      </c>
      <c r="AM30" s="647"/>
      <c r="AN30" s="647"/>
      <c r="AO30" s="648"/>
      <c r="AP30" s="689" t="s">
        <v>309</v>
      </c>
      <c r="AQ30" s="690"/>
      <c r="AR30" s="690"/>
      <c r="AS30" s="690"/>
      <c r="AT30" s="695" t="s">
        <v>310</v>
      </c>
      <c r="AU30" s="230"/>
      <c r="AV30" s="230"/>
      <c r="AW30" s="230"/>
      <c r="AX30" s="627" t="s">
        <v>188</v>
      </c>
      <c r="AY30" s="628"/>
      <c r="AZ30" s="628"/>
      <c r="BA30" s="628"/>
      <c r="BB30" s="628"/>
      <c r="BC30" s="628"/>
      <c r="BD30" s="628"/>
      <c r="BE30" s="628"/>
      <c r="BF30" s="629"/>
      <c r="BG30" s="701">
        <v>99.6</v>
      </c>
      <c r="BH30" s="702"/>
      <c r="BI30" s="702"/>
      <c r="BJ30" s="702"/>
      <c r="BK30" s="702"/>
      <c r="BL30" s="702"/>
      <c r="BM30" s="636">
        <v>98.7</v>
      </c>
      <c r="BN30" s="702"/>
      <c r="BO30" s="702"/>
      <c r="BP30" s="702"/>
      <c r="BQ30" s="703"/>
      <c r="BR30" s="701">
        <v>99.6</v>
      </c>
      <c r="BS30" s="702"/>
      <c r="BT30" s="702"/>
      <c r="BU30" s="702"/>
      <c r="BV30" s="702"/>
      <c r="BW30" s="702"/>
      <c r="BX30" s="636">
        <v>98.9</v>
      </c>
      <c r="BY30" s="702"/>
      <c r="BZ30" s="702"/>
      <c r="CA30" s="702"/>
      <c r="CB30" s="703"/>
      <c r="CD30" s="706"/>
      <c r="CE30" s="707"/>
      <c r="CF30" s="656" t="s">
        <v>311</v>
      </c>
      <c r="CG30" s="657"/>
      <c r="CH30" s="657"/>
      <c r="CI30" s="657"/>
      <c r="CJ30" s="657"/>
      <c r="CK30" s="657"/>
      <c r="CL30" s="657"/>
      <c r="CM30" s="657"/>
      <c r="CN30" s="657"/>
      <c r="CO30" s="657"/>
      <c r="CP30" s="657"/>
      <c r="CQ30" s="658"/>
      <c r="CR30" s="641">
        <v>315998</v>
      </c>
      <c r="CS30" s="642"/>
      <c r="CT30" s="642"/>
      <c r="CU30" s="642"/>
      <c r="CV30" s="642"/>
      <c r="CW30" s="642"/>
      <c r="CX30" s="642"/>
      <c r="CY30" s="643"/>
      <c r="CZ30" s="646">
        <v>1.4</v>
      </c>
      <c r="DA30" s="675"/>
      <c r="DB30" s="675"/>
      <c r="DC30" s="679"/>
      <c r="DD30" s="650">
        <v>284195</v>
      </c>
      <c r="DE30" s="642"/>
      <c r="DF30" s="642"/>
      <c r="DG30" s="642"/>
      <c r="DH30" s="642"/>
      <c r="DI30" s="642"/>
      <c r="DJ30" s="642"/>
      <c r="DK30" s="643"/>
      <c r="DL30" s="650">
        <v>284195</v>
      </c>
      <c r="DM30" s="642"/>
      <c r="DN30" s="642"/>
      <c r="DO30" s="642"/>
      <c r="DP30" s="642"/>
      <c r="DQ30" s="642"/>
      <c r="DR30" s="642"/>
      <c r="DS30" s="642"/>
      <c r="DT30" s="642"/>
      <c r="DU30" s="642"/>
      <c r="DV30" s="643"/>
      <c r="DW30" s="646">
        <v>14.1</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19654288</v>
      </c>
      <c r="S31" s="642"/>
      <c r="T31" s="642"/>
      <c r="U31" s="642"/>
      <c r="V31" s="642"/>
      <c r="W31" s="642"/>
      <c r="X31" s="642"/>
      <c r="Y31" s="643"/>
      <c r="Z31" s="644">
        <v>84.7</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99.4</v>
      </c>
      <c r="BH31" s="677"/>
      <c r="BI31" s="677"/>
      <c r="BJ31" s="677"/>
      <c r="BK31" s="677"/>
      <c r="BL31" s="677"/>
      <c r="BM31" s="647">
        <v>98.7</v>
      </c>
      <c r="BN31" s="699"/>
      <c r="BO31" s="699"/>
      <c r="BP31" s="699"/>
      <c r="BQ31" s="700"/>
      <c r="BR31" s="698">
        <v>99.5</v>
      </c>
      <c r="BS31" s="677"/>
      <c r="BT31" s="677"/>
      <c r="BU31" s="677"/>
      <c r="BV31" s="677"/>
      <c r="BW31" s="677"/>
      <c r="BX31" s="647">
        <v>98.9</v>
      </c>
      <c r="BY31" s="699"/>
      <c r="BZ31" s="699"/>
      <c r="CA31" s="699"/>
      <c r="CB31" s="700"/>
      <c r="CD31" s="706"/>
      <c r="CE31" s="707"/>
      <c r="CF31" s="656" t="s">
        <v>315</v>
      </c>
      <c r="CG31" s="657"/>
      <c r="CH31" s="657"/>
      <c r="CI31" s="657"/>
      <c r="CJ31" s="657"/>
      <c r="CK31" s="657"/>
      <c r="CL31" s="657"/>
      <c r="CM31" s="657"/>
      <c r="CN31" s="657"/>
      <c r="CO31" s="657"/>
      <c r="CP31" s="657"/>
      <c r="CQ31" s="658"/>
      <c r="CR31" s="641">
        <v>17825</v>
      </c>
      <c r="CS31" s="677"/>
      <c r="CT31" s="677"/>
      <c r="CU31" s="677"/>
      <c r="CV31" s="677"/>
      <c r="CW31" s="677"/>
      <c r="CX31" s="677"/>
      <c r="CY31" s="678"/>
      <c r="CZ31" s="646">
        <v>0.1</v>
      </c>
      <c r="DA31" s="675"/>
      <c r="DB31" s="675"/>
      <c r="DC31" s="679"/>
      <c r="DD31" s="650">
        <v>17825</v>
      </c>
      <c r="DE31" s="677"/>
      <c r="DF31" s="677"/>
      <c r="DG31" s="677"/>
      <c r="DH31" s="677"/>
      <c r="DI31" s="677"/>
      <c r="DJ31" s="677"/>
      <c r="DK31" s="678"/>
      <c r="DL31" s="650">
        <v>17825</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471222</v>
      </c>
      <c r="S32" s="642"/>
      <c r="T32" s="642"/>
      <c r="U32" s="642"/>
      <c r="V32" s="642"/>
      <c r="W32" s="642"/>
      <c r="X32" s="642"/>
      <c r="Y32" s="643"/>
      <c r="Z32" s="644">
        <v>2</v>
      </c>
      <c r="AA32" s="644"/>
      <c r="AB32" s="644"/>
      <c r="AC32" s="644"/>
      <c r="AD32" s="645" t="s">
        <v>177</v>
      </c>
      <c r="AE32" s="645"/>
      <c r="AF32" s="645"/>
      <c r="AG32" s="645"/>
      <c r="AH32" s="645"/>
      <c r="AI32" s="645"/>
      <c r="AJ32" s="645"/>
      <c r="AK32" s="645"/>
      <c r="AL32" s="646" t="s">
        <v>177</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99.7</v>
      </c>
      <c r="BH32" s="711"/>
      <c r="BI32" s="711"/>
      <c r="BJ32" s="711"/>
      <c r="BK32" s="711"/>
      <c r="BL32" s="711"/>
      <c r="BM32" s="712">
        <v>98.7</v>
      </c>
      <c r="BN32" s="711"/>
      <c r="BO32" s="711"/>
      <c r="BP32" s="711"/>
      <c r="BQ32" s="713"/>
      <c r="BR32" s="710">
        <v>99.6</v>
      </c>
      <c r="BS32" s="711"/>
      <c r="BT32" s="711"/>
      <c r="BU32" s="711"/>
      <c r="BV32" s="711"/>
      <c r="BW32" s="711"/>
      <c r="BX32" s="712">
        <v>98.8</v>
      </c>
      <c r="BY32" s="711"/>
      <c r="BZ32" s="711"/>
      <c r="CA32" s="711"/>
      <c r="CB32" s="713"/>
      <c r="CD32" s="708"/>
      <c r="CE32" s="709"/>
      <c r="CF32" s="656" t="s">
        <v>318</v>
      </c>
      <c r="CG32" s="657"/>
      <c r="CH32" s="657"/>
      <c r="CI32" s="657"/>
      <c r="CJ32" s="657"/>
      <c r="CK32" s="657"/>
      <c r="CL32" s="657"/>
      <c r="CM32" s="657"/>
      <c r="CN32" s="657"/>
      <c r="CO32" s="657"/>
      <c r="CP32" s="657"/>
      <c r="CQ32" s="658"/>
      <c r="CR32" s="641" t="s">
        <v>177</v>
      </c>
      <c r="CS32" s="642"/>
      <c r="CT32" s="642"/>
      <c r="CU32" s="642"/>
      <c r="CV32" s="642"/>
      <c r="CW32" s="642"/>
      <c r="CX32" s="642"/>
      <c r="CY32" s="643"/>
      <c r="CZ32" s="646" t="s">
        <v>177</v>
      </c>
      <c r="DA32" s="675"/>
      <c r="DB32" s="675"/>
      <c r="DC32" s="679"/>
      <c r="DD32" s="650" t="s">
        <v>177</v>
      </c>
      <c r="DE32" s="642"/>
      <c r="DF32" s="642"/>
      <c r="DG32" s="642"/>
      <c r="DH32" s="642"/>
      <c r="DI32" s="642"/>
      <c r="DJ32" s="642"/>
      <c r="DK32" s="643"/>
      <c r="DL32" s="650" t="s">
        <v>129</v>
      </c>
      <c r="DM32" s="642"/>
      <c r="DN32" s="642"/>
      <c r="DO32" s="642"/>
      <c r="DP32" s="642"/>
      <c r="DQ32" s="642"/>
      <c r="DR32" s="642"/>
      <c r="DS32" s="642"/>
      <c r="DT32" s="642"/>
      <c r="DU32" s="642"/>
      <c r="DV32" s="643"/>
      <c r="DW32" s="646" t="s">
        <v>177</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166611</v>
      </c>
      <c r="S33" s="642"/>
      <c r="T33" s="642"/>
      <c r="U33" s="642"/>
      <c r="V33" s="642"/>
      <c r="W33" s="642"/>
      <c r="X33" s="642"/>
      <c r="Y33" s="643"/>
      <c r="Z33" s="644">
        <v>0.7</v>
      </c>
      <c r="AA33" s="644"/>
      <c r="AB33" s="644"/>
      <c r="AC33" s="644"/>
      <c r="AD33" s="645" t="s">
        <v>177</v>
      </c>
      <c r="AE33" s="645"/>
      <c r="AF33" s="645"/>
      <c r="AG33" s="645"/>
      <c r="AH33" s="645"/>
      <c r="AI33" s="645"/>
      <c r="AJ33" s="645"/>
      <c r="AK33" s="645"/>
      <c r="AL33" s="646" t="s">
        <v>177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21148052</v>
      </c>
      <c r="CS33" s="677"/>
      <c r="CT33" s="677"/>
      <c r="CU33" s="677"/>
      <c r="CV33" s="677"/>
      <c r="CW33" s="677"/>
      <c r="CX33" s="677"/>
      <c r="CY33" s="678"/>
      <c r="CZ33" s="646">
        <v>91.9</v>
      </c>
      <c r="DA33" s="675"/>
      <c r="DB33" s="675"/>
      <c r="DC33" s="679"/>
      <c r="DD33" s="650">
        <v>1304595</v>
      </c>
      <c r="DE33" s="677"/>
      <c r="DF33" s="677"/>
      <c r="DG33" s="677"/>
      <c r="DH33" s="677"/>
      <c r="DI33" s="677"/>
      <c r="DJ33" s="677"/>
      <c r="DK33" s="678"/>
      <c r="DL33" s="650">
        <v>821152</v>
      </c>
      <c r="DM33" s="677"/>
      <c r="DN33" s="677"/>
      <c r="DO33" s="677"/>
      <c r="DP33" s="677"/>
      <c r="DQ33" s="677"/>
      <c r="DR33" s="677"/>
      <c r="DS33" s="677"/>
      <c r="DT33" s="677"/>
      <c r="DU33" s="677"/>
      <c r="DV33" s="678"/>
      <c r="DW33" s="646">
        <v>40.9</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103750</v>
      </c>
      <c r="S34" s="642"/>
      <c r="T34" s="642"/>
      <c r="U34" s="642"/>
      <c r="V34" s="642"/>
      <c r="W34" s="642"/>
      <c r="X34" s="642"/>
      <c r="Y34" s="643"/>
      <c r="Z34" s="644">
        <v>0.4</v>
      </c>
      <c r="AA34" s="644"/>
      <c r="AB34" s="644"/>
      <c r="AC34" s="644"/>
      <c r="AD34" s="645">
        <v>9006</v>
      </c>
      <c r="AE34" s="645"/>
      <c r="AF34" s="645"/>
      <c r="AG34" s="645"/>
      <c r="AH34" s="645"/>
      <c r="AI34" s="645"/>
      <c r="AJ34" s="645"/>
      <c r="AK34" s="645"/>
      <c r="AL34" s="646">
        <v>0.5</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13141750</v>
      </c>
      <c r="CS34" s="642"/>
      <c r="CT34" s="642"/>
      <c r="CU34" s="642"/>
      <c r="CV34" s="642"/>
      <c r="CW34" s="642"/>
      <c r="CX34" s="642"/>
      <c r="CY34" s="643"/>
      <c r="CZ34" s="646">
        <v>57.1</v>
      </c>
      <c r="DA34" s="675"/>
      <c r="DB34" s="675"/>
      <c r="DC34" s="679"/>
      <c r="DD34" s="650">
        <v>498358</v>
      </c>
      <c r="DE34" s="642"/>
      <c r="DF34" s="642"/>
      <c r="DG34" s="642"/>
      <c r="DH34" s="642"/>
      <c r="DI34" s="642"/>
      <c r="DJ34" s="642"/>
      <c r="DK34" s="643"/>
      <c r="DL34" s="650">
        <v>385071</v>
      </c>
      <c r="DM34" s="642"/>
      <c r="DN34" s="642"/>
      <c r="DO34" s="642"/>
      <c r="DP34" s="642"/>
      <c r="DQ34" s="642"/>
      <c r="DR34" s="642"/>
      <c r="DS34" s="642"/>
      <c r="DT34" s="642"/>
      <c r="DU34" s="642"/>
      <c r="DV34" s="643"/>
      <c r="DW34" s="646">
        <v>19.2</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324432</v>
      </c>
      <c r="S35" s="642"/>
      <c r="T35" s="642"/>
      <c r="U35" s="642"/>
      <c r="V35" s="642"/>
      <c r="W35" s="642"/>
      <c r="X35" s="642"/>
      <c r="Y35" s="643"/>
      <c r="Z35" s="644">
        <v>1.4</v>
      </c>
      <c r="AA35" s="644"/>
      <c r="AB35" s="644"/>
      <c r="AC35" s="644"/>
      <c r="AD35" s="645" t="s">
        <v>129</v>
      </c>
      <c r="AE35" s="645"/>
      <c r="AF35" s="645"/>
      <c r="AG35" s="645"/>
      <c r="AH35" s="645"/>
      <c r="AI35" s="645"/>
      <c r="AJ35" s="645"/>
      <c r="AK35" s="645"/>
      <c r="AL35" s="646" t="s">
        <v>177</v>
      </c>
      <c r="AM35" s="647"/>
      <c r="AN35" s="647"/>
      <c r="AO35" s="648"/>
      <c r="AP35" s="234"/>
      <c r="AQ35" s="714" t="s">
        <v>326</v>
      </c>
      <c r="AR35" s="715"/>
      <c r="AS35" s="715"/>
      <c r="AT35" s="715"/>
      <c r="AU35" s="715"/>
      <c r="AV35" s="715"/>
      <c r="AW35" s="715"/>
      <c r="AX35" s="715"/>
      <c r="AY35" s="716"/>
      <c r="AZ35" s="630">
        <v>459578</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89100</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21096</v>
      </c>
      <c r="CS35" s="677"/>
      <c r="CT35" s="677"/>
      <c r="CU35" s="677"/>
      <c r="CV35" s="677"/>
      <c r="CW35" s="677"/>
      <c r="CX35" s="677"/>
      <c r="CY35" s="678"/>
      <c r="CZ35" s="646">
        <v>0.1</v>
      </c>
      <c r="DA35" s="675"/>
      <c r="DB35" s="675"/>
      <c r="DC35" s="679"/>
      <c r="DD35" s="650">
        <v>19778</v>
      </c>
      <c r="DE35" s="677"/>
      <c r="DF35" s="677"/>
      <c r="DG35" s="677"/>
      <c r="DH35" s="677"/>
      <c r="DI35" s="677"/>
      <c r="DJ35" s="677"/>
      <c r="DK35" s="678"/>
      <c r="DL35" s="650">
        <v>5968</v>
      </c>
      <c r="DM35" s="677"/>
      <c r="DN35" s="677"/>
      <c r="DO35" s="677"/>
      <c r="DP35" s="677"/>
      <c r="DQ35" s="677"/>
      <c r="DR35" s="677"/>
      <c r="DS35" s="677"/>
      <c r="DT35" s="677"/>
      <c r="DU35" s="677"/>
      <c r="DV35" s="678"/>
      <c r="DW35" s="646">
        <v>0.3</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177</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177</v>
      </c>
      <c r="AM36" s="647"/>
      <c r="AN36" s="647"/>
      <c r="AO36" s="648"/>
      <c r="AQ36" s="718" t="s">
        <v>330</v>
      </c>
      <c r="AR36" s="719"/>
      <c r="AS36" s="719"/>
      <c r="AT36" s="719"/>
      <c r="AU36" s="719"/>
      <c r="AV36" s="719"/>
      <c r="AW36" s="719"/>
      <c r="AX36" s="719"/>
      <c r="AY36" s="720"/>
      <c r="AZ36" s="641">
        <v>46000</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99717</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328439</v>
      </c>
      <c r="CS36" s="642"/>
      <c r="CT36" s="642"/>
      <c r="CU36" s="642"/>
      <c r="CV36" s="642"/>
      <c r="CW36" s="642"/>
      <c r="CX36" s="642"/>
      <c r="CY36" s="643"/>
      <c r="CZ36" s="646">
        <v>1.4</v>
      </c>
      <c r="DA36" s="675"/>
      <c r="DB36" s="675"/>
      <c r="DC36" s="679"/>
      <c r="DD36" s="650">
        <v>252905</v>
      </c>
      <c r="DE36" s="642"/>
      <c r="DF36" s="642"/>
      <c r="DG36" s="642"/>
      <c r="DH36" s="642"/>
      <c r="DI36" s="642"/>
      <c r="DJ36" s="642"/>
      <c r="DK36" s="643"/>
      <c r="DL36" s="650">
        <v>164761</v>
      </c>
      <c r="DM36" s="642"/>
      <c r="DN36" s="642"/>
      <c r="DO36" s="642"/>
      <c r="DP36" s="642"/>
      <c r="DQ36" s="642"/>
      <c r="DR36" s="642"/>
      <c r="DS36" s="642"/>
      <c r="DT36" s="642"/>
      <c r="DU36" s="642"/>
      <c r="DV36" s="643"/>
      <c r="DW36" s="646">
        <v>8.1999999999999993</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79832</v>
      </c>
      <c r="S37" s="642"/>
      <c r="T37" s="642"/>
      <c r="U37" s="642"/>
      <c r="V37" s="642"/>
      <c r="W37" s="642"/>
      <c r="X37" s="642"/>
      <c r="Y37" s="643"/>
      <c r="Z37" s="644">
        <v>0.3</v>
      </c>
      <c r="AA37" s="644"/>
      <c r="AB37" s="644"/>
      <c r="AC37" s="644"/>
      <c r="AD37" s="645" t="s">
        <v>177</v>
      </c>
      <c r="AE37" s="645"/>
      <c r="AF37" s="645"/>
      <c r="AG37" s="645"/>
      <c r="AH37" s="645"/>
      <c r="AI37" s="645"/>
      <c r="AJ37" s="645"/>
      <c r="AK37" s="645"/>
      <c r="AL37" s="646" t="s">
        <v>177</v>
      </c>
      <c r="AM37" s="647"/>
      <c r="AN37" s="647"/>
      <c r="AO37" s="648"/>
      <c r="AQ37" s="718" t="s">
        <v>334</v>
      </c>
      <c r="AR37" s="719"/>
      <c r="AS37" s="719"/>
      <c r="AT37" s="719"/>
      <c r="AU37" s="719"/>
      <c r="AV37" s="719"/>
      <c r="AW37" s="719"/>
      <c r="AX37" s="719"/>
      <c r="AY37" s="720"/>
      <c r="AZ37" s="641">
        <v>16000</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568</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88547</v>
      </c>
      <c r="CS37" s="677"/>
      <c r="CT37" s="677"/>
      <c r="CU37" s="677"/>
      <c r="CV37" s="677"/>
      <c r="CW37" s="677"/>
      <c r="CX37" s="677"/>
      <c r="CY37" s="678"/>
      <c r="CZ37" s="646">
        <v>0.4</v>
      </c>
      <c r="DA37" s="675"/>
      <c r="DB37" s="675"/>
      <c r="DC37" s="679"/>
      <c r="DD37" s="650">
        <v>88547</v>
      </c>
      <c r="DE37" s="677"/>
      <c r="DF37" s="677"/>
      <c r="DG37" s="677"/>
      <c r="DH37" s="677"/>
      <c r="DI37" s="677"/>
      <c r="DJ37" s="677"/>
      <c r="DK37" s="678"/>
      <c r="DL37" s="650">
        <v>88547</v>
      </c>
      <c r="DM37" s="677"/>
      <c r="DN37" s="677"/>
      <c r="DO37" s="677"/>
      <c r="DP37" s="677"/>
      <c r="DQ37" s="677"/>
      <c r="DR37" s="677"/>
      <c r="DS37" s="677"/>
      <c r="DT37" s="677"/>
      <c r="DU37" s="677"/>
      <c r="DV37" s="678"/>
      <c r="DW37" s="646">
        <v>4.4000000000000004</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23208059</v>
      </c>
      <c r="S38" s="722"/>
      <c r="T38" s="722"/>
      <c r="U38" s="722"/>
      <c r="V38" s="722"/>
      <c r="W38" s="722"/>
      <c r="X38" s="722"/>
      <c r="Y38" s="723"/>
      <c r="Z38" s="724">
        <v>100</v>
      </c>
      <c r="AA38" s="724"/>
      <c r="AB38" s="724"/>
      <c r="AC38" s="724"/>
      <c r="AD38" s="725">
        <v>1928704</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13340</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876</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441135</v>
      </c>
      <c r="CS38" s="642"/>
      <c r="CT38" s="642"/>
      <c r="CU38" s="642"/>
      <c r="CV38" s="642"/>
      <c r="CW38" s="642"/>
      <c r="CX38" s="642"/>
      <c r="CY38" s="643"/>
      <c r="CZ38" s="646">
        <v>1.9</v>
      </c>
      <c r="DA38" s="675"/>
      <c r="DB38" s="675"/>
      <c r="DC38" s="679"/>
      <c r="DD38" s="650">
        <v>380349</v>
      </c>
      <c r="DE38" s="642"/>
      <c r="DF38" s="642"/>
      <c r="DG38" s="642"/>
      <c r="DH38" s="642"/>
      <c r="DI38" s="642"/>
      <c r="DJ38" s="642"/>
      <c r="DK38" s="643"/>
      <c r="DL38" s="650">
        <v>265352</v>
      </c>
      <c r="DM38" s="642"/>
      <c r="DN38" s="642"/>
      <c r="DO38" s="642"/>
      <c r="DP38" s="642"/>
      <c r="DQ38" s="642"/>
      <c r="DR38" s="642"/>
      <c r="DS38" s="642"/>
      <c r="DT38" s="642"/>
      <c r="DU38" s="642"/>
      <c r="DV38" s="643"/>
      <c r="DW38" s="646">
        <v>13.2</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v>5103</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91</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7152432</v>
      </c>
      <c r="CS39" s="677"/>
      <c r="CT39" s="677"/>
      <c r="CU39" s="677"/>
      <c r="CV39" s="677"/>
      <c r="CW39" s="677"/>
      <c r="CX39" s="677"/>
      <c r="CY39" s="678"/>
      <c r="CZ39" s="646">
        <v>31.1</v>
      </c>
      <c r="DA39" s="675"/>
      <c r="DB39" s="675"/>
      <c r="DC39" s="679"/>
      <c r="DD39" s="650">
        <v>90005</v>
      </c>
      <c r="DE39" s="677"/>
      <c r="DF39" s="677"/>
      <c r="DG39" s="677"/>
      <c r="DH39" s="677"/>
      <c r="DI39" s="677"/>
      <c r="DJ39" s="677"/>
      <c r="DK39" s="678"/>
      <c r="DL39" s="650" t="s">
        <v>129</v>
      </c>
      <c r="DM39" s="677"/>
      <c r="DN39" s="677"/>
      <c r="DO39" s="677"/>
      <c r="DP39" s="677"/>
      <c r="DQ39" s="677"/>
      <c r="DR39" s="677"/>
      <c r="DS39" s="677"/>
      <c r="DT39" s="677"/>
      <c r="DU39" s="677"/>
      <c r="DV39" s="678"/>
      <c r="DW39" s="646" t="s">
        <v>345</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202097</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129</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63200</v>
      </c>
      <c r="CS40" s="642"/>
      <c r="CT40" s="642"/>
      <c r="CU40" s="642"/>
      <c r="CV40" s="642"/>
      <c r="CW40" s="642"/>
      <c r="CX40" s="642"/>
      <c r="CY40" s="643"/>
      <c r="CZ40" s="646">
        <v>0.3</v>
      </c>
      <c r="DA40" s="675"/>
      <c r="DB40" s="675"/>
      <c r="DC40" s="679"/>
      <c r="DD40" s="650">
        <v>63200</v>
      </c>
      <c r="DE40" s="642"/>
      <c r="DF40" s="642"/>
      <c r="DG40" s="642"/>
      <c r="DH40" s="642"/>
      <c r="DI40" s="642"/>
      <c r="DJ40" s="642"/>
      <c r="DK40" s="643"/>
      <c r="DL40" s="650" t="s">
        <v>345</v>
      </c>
      <c r="DM40" s="642"/>
      <c r="DN40" s="642"/>
      <c r="DO40" s="642"/>
      <c r="DP40" s="642"/>
      <c r="DQ40" s="642"/>
      <c r="DR40" s="642"/>
      <c r="DS40" s="642"/>
      <c r="DT40" s="642"/>
      <c r="DU40" s="642"/>
      <c r="DV40" s="643"/>
      <c r="DW40" s="646" t="s">
        <v>129</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177038</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359</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129</v>
      </c>
      <c r="CS41" s="677"/>
      <c r="CT41" s="677"/>
      <c r="CU41" s="677"/>
      <c r="CV41" s="677"/>
      <c r="CW41" s="677"/>
      <c r="CX41" s="677"/>
      <c r="CY41" s="678"/>
      <c r="CZ41" s="646" t="s">
        <v>129</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529181</v>
      </c>
      <c r="CS42" s="642"/>
      <c r="CT42" s="642"/>
      <c r="CU42" s="642"/>
      <c r="CV42" s="642"/>
      <c r="CW42" s="642"/>
      <c r="CX42" s="642"/>
      <c r="CY42" s="643"/>
      <c r="CZ42" s="646">
        <v>2.2999999999999998</v>
      </c>
      <c r="DA42" s="647"/>
      <c r="DB42" s="647"/>
      <c r="DC42" s="742"/>
      <c r="DD42" s="650">
        <v>130082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26293</v>
      </c>
      <c r="CS43" s="677"/>
      <c r="CT43" s="677"/>
      <c r="CU43" s="677"/>
      <c r="CV43" s="677"/>
      <c r="CW43" s="677"/>
      <c r="CX43" s="677"/>
      <c r="CY43" s="678"/>
      <c r="CZ43" s="646">
        <v>0.1</v>
      </c>
      <c r="DA43" s="675"/>
      <c r="DB43" s="675"/>
      <c r="DC43" s="679"/>
      <c r="DD43" s="650">
        <v>26293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306</v>
      </c>
      <c r="CE44" s="754"/>
      <c r="CF44" s="638" t="s">
        <v>357</v>
      </c>
      <c r="CG44" s="639"/>
      <c r="CH44" s="639"/>
      <c r="CI44" s="639"/>
      <c r="CJ44" s="639"/>
      <c r="CK44" s="639"/>
      <c r="CL44" s="639"/>
      <c r="CM44" s="639"/>
      <c r="CN44" s="639"/>
      <c r="CO44" s="639"/>
      <c r="CP44" s="639"/>
      <c r="CQ44" s="640"/>
      <c r="CR44" s="641">
        <v>284514</v>
      </c>
      <c r="CS44" s="642"/>
      <c r="CT44" s="642"/>
      <c r="CU44" s="642"/>
      <c r="CV44" s="642"/>
      <c r="CW44" s="642"/>
      <c r="CX44" s="642"/>
      <c r="CY44" s="643"/>
      <c r="CZ44" s="646">
        <v>1.2</v>
      </c>
      <c r="DA44" s="647"/>
      <c r="DB44" s="647"/>
      <c r="DC44" s="742"/>
      <c r="DD44" s="650">
        <v>91538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85242</v>
      </c>
      <c r="CS45" s="677"/>
      <c r="CT45" s="677"/>
      <c r="CU45" s="677"/>
      <c r="CV45" s="677"/>
      <c r="CW45" s="677"/>
      <c r="CX45" s="677"/>
      <c r="CY45" s="678"/>
      <c r="CZ45" s="646">
        <v>0.4</v>
      </c>
      <c r="DA45" s="675"/>
      <c r="DB45" s="675"/>
      <c r="DC45" s="679"/>
      <c r="DD45" s="650">
        <v>22873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198902</v>
      </c>
      <c r="CS46" s="642"/>
      <c r="CT46" s="642"/>
      <c r="CU46" s="642"/>
      <c r="CV46" s="642"/>
      <c r="CW46" s="642"/>
      <c r="CX46" s="642"/>
      <c r="CY46" s="643"/>
      <c r="CZ46" s="646">
        <v>0.9</v>
      </c>
      <c r="DA46" s="647"/>
      <c r="DB46" s="647"/>
      <c r="DC46" s="742"/>
      <c r="DD46" s="650">
        <v>68480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244667</v>
      </c>
      <c r="CS47" s="677"/>
      <c r="CT47" s="677"/>
      <c r="CU47" s="677"/>
      <c r="CV47" s="677"/>
      <c r="CW47" s="677"/>
      <c r="CX47" s="677"/>
      <c r="CY47" s="678"/>
      <c r="CZ47" s="646">
        <v>1.1000000000000001</v>
      </c>
      <c r="DA47" s="675"/>
      <c r="DB47" s="675"/>
      <c r="DC47" s="679"/>
      <c r="DD47" s="650">
        <v>38544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129</v>
      </c>
      <c r="CS48" s="642"/>
      <c r="CT48" s="642"/>
      <c r="CU48" s="642"/>
      <c r="CV48" s="642"/>
      <c r="CW48" s="642"/>
      <c r="CX48" s="642"/>
      <c r="CY48" s="643"/>
      <c r="CZ48" s="646" t="s">
        <v>345</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23002708</v>
      </c>
      <c r="CS49" s="711"/>
      <c r="CT49" s="711"/>
      <c r="CU49" s="711"/>
      <c r="CV49" s="711"/>
      <c r="CW49" s="711"/>
      <c r="CX49" s="711"/>
      <c r="CY49" s="743"/>
      <c r="CZ49" s="726">
        <v>100</v>
      </c>
      <c r="DA49" s="744"/>
      <c r="DB49" s="744"/>
      <c r="DC49" s="745"/>
      <c r="DD49" s="746">
        <v>2604498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X+qW7vV9QZt3QwVmFvotuIdAYNwMa4d6Yc62gi92x3kRLR8r3dt9cjJKbAhQmPF1f6AFD6J+mEG9DV4GFwY8kQ==" saltValue="S8gEl0267ynVBTaCSEOK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23208</v>
      </c>
      <c r="R7" s="777"/>
      <c r="S7" s="777"/>
      <c r="T7" s="777"/>
      <c r="U7" s="777"/>
      <c r="V7" s="777">
        <v>23003</v>
      </c>
      <c r="W7" s="777"/>
      <c r="X7" s="777"/>
      <c r="Y7" s="777"/>
      <c r="Z7" s="777"/>
      <c r="AA7" s="777">
        <f>Q7-V7</f>
        <v>205</v>
      </c>
      <c r="AB7" s="777"/>
      <c r="AC7" s="777"/>
      <c r="AD7" s="777"/>
      <c r="AE7" s="778"/>
      <c r="AF7" s="779">
        <v>55</v>
      </c>
      <c r="AG7" s="780"/>
      <c r="AH7" s="780"/>
      <c r="AI7" s="780"/>
      <c r="AJ7" s="781"/>
      <c r="AK7" s="816">
        <v>471</v>
      </c>
      <c r="AL7" s="817"/>
      <c r="AM7" s="817"/>
      <c r="AN7" s="817"/>
      <c r="AO7" s="817"/>
      <c r="AP7" s="817">
        <v>3442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23208</v>
      </c>
      <c r="R23" s="836"/>
      <c r="S23" s="836"/>
      <c r="T23" s="836"/>
      <c r="U23" s="836"/>
      <c r="V23" s="836">
        <v>23003</v>
      </c>
      <c r="W23" s="836"/>
      <c r="X23" s="836"/>
      <c r="Y23" s="836"/>
      <c r="Z23" s="836"/>
      <c r="AA23" s="836">
        <v>205</v>
      </c>
      <c r="AB23" s="836"/>
      <c r="AC23" s="836"/>
      <c r="AD23" s="836"/>
      <c r="AE23" s="837"/>
      <c r="AF23" s="838">
        <v>55</v>
      </c>
      <c r="AG23" s="836"/>
      <c r="AH23" s="836"/>
      <c r="AI23" s="836"/>
      <c r="AJ23" s="839"/>
      <c r="AK23" s="840"/>
      <c r="AL23" s="841"/>
      <c r="AM23" s="841"/>
      <c r="AN23" s="841"/>
      <c r="AO23" s="841"/>
      <c r="AP23" s="836">
        <v>3442</v>
      </c>
      <c r="AQ23" s="836"/>
      <c r="AR23" s="836"/>
      <c r="AS23" s="836"/>
      <c r="AT23" s="836"/>
      <c r="AU23" s="842"/>
      <c r="AV23" s="842"/>
      <c r="AW23" s="842"/>
      <c r="AX23" s="842"/>
      <c r="AY23" s="843"/>
      <c r="AZ23" s="851" t="s">
        <v>129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577</v>
      </c>
      <c r="R28" s="865"/>
      <c r="S28" s="865"/>
      <c r="T28" s="865"/>
      <c r="U28" s="865"/>
      <c r="V28" s="865">
        <v>488</v>
      </c>
      <c r="W28" s="865"/>
      <c r="X28" s="865"/>
      <c r="Y28" s="865"/>
      <c r="Z28" s="865"/>
      <c r="AA28" s="865">
        <v>89</v>
      </c>
      <c r="AB28" s="865"/>
      <c r="AC28" s="865"/>
      <c r="AD28" s="865"/>
      <c r="AE28" s="866"/>
      <c r="AF28" s="867">
        <v>89</v>
      </c>
      <c r="AG28" s="865"/>
      <c r="AH28" s="865"/>
      <c r="AI28" s="865"/>
      <c r="AJ28" s="868"/>
      <c r="AK28" s="869">
        <v>45</v>
      </c>
      <c r="AL28" s="860"/>
      <c r="AM28" s="860"/>
      <c r="AN28" s="860"/>
      <c r="AO28" s="860"/>
      <c r="AP28" s="860" t="s">
        <v>505</v>
      </c>
      <c r="AQ28" s="860"/>
      <c r="AR28" s="860"/>
      <c r="AS28" s="860"/>
      <c r="AT28" s="860"/>
      <c r="AU28" s="860" t="s">
        <v>505</v>
      </c>
      <c r="AV28" s="860"/>
      <c r="AW28" s="860"/>
      <c r="AX28" s="860"/>
      <c r="AY28" s="860"/>
      <c r="AZ28" s="861" t="s">
        <v>505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603</v>
      </c>
      <c r="R29" s="801"/>
      <c r="S29" s="801"/>
      <c r="T29" s="801"/>
      <c r="U29" s="801"/>
      <c r="V29" s="801">
        <v>557</v>
      </c>
      <c r="W29" s="801"/>
      <c r="X29" s="801"/>
      <c r="Y29" s="801"/>
      <c r="Z29" s="801"/>
      <c r="AA29" s="801">
        <v>46</v>
      </c>
      <c r="AB29" s="801"/>
      <c r="AC29" s="801"/>
      <c r="AD29" s="801"/>
      <c r="AE29" s="802"/>
      <c r="AF29" s="803">
        <v>46</v>
      </c>
      <c r="AG29" s="804"/>
      <c r="AH29" s="804"/>
      <c r="AI29" s="804"/>
      <c r="AJ29" s="805"/>
      <c r="AK29" s="872">
        <v>89</v>
      </c>
      <c r="AL29" s="873"/>
      <c r="AM29" s="873"/>
      <c r="AN29" s="873"/>
      <c r="AO29" s="873"/>
      <c r="AP29" s="873" t="s">
        <v>505</v>
      </c>
      <c r="AQ29" s="873"/>
      <c r="AR29" s="873"/>
      <c r="AS29" s="873"/>
      <c r="AT29" s="873"/>
      <c r="AU29" s="873" t="s">
        <v>505</v>
      </c>
      <c r="AV29" s="873"/>
      <c r="AW29" s="873"/>
      <c r="AX29" s="873"/>
      <c r="AY29" s="873"/>
      <c r="AZ29" s="874" t="s">
        <v>505</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136</v>
      </c>
      <c r="R30" s="801"/>
      <c r="S30" s="801"/>
      <c r="T30" s="801"/>
      <c r="U30" s="801"/>
      <c r="V30" s="801">
        <v>131</v>
      </c>
      <c r="W30" s="801"/>
      <c r="X30" s="801"/>
      <c r="Y30" s="801"/>
      <c r="Z30" s="801"/>
      <c r="AA30" s="801">
        <v>5</v>
      </c>
      <c r="AB30" s="801"/>
      <c r="AC30" s="801"/>
      <c r="AD30" s="801"/>
      <c r="AE30" s="802"/>
      <c r="AF30" s="803">
        <v>5</v>
      </c>
      <c r="AG30" s="804"/>
      <c r="AH30" s="804"/>
      <c r="AI30" s="804"/>
      <c r="AJ30" s="805"/>
      <c r="AK30" s="872">
        <v>81</v>
      </c>
      <c r="AL30" s="873"/>
      <c r="AM30" s="873"/>
      <c r="AN30" s="873"/>
      <c r="AO30" s="873"/>
      <c r="AP30" s="873" t="s">
        <v>505</v>
      </c>
      <c r="AQ30" s="873"/>
      <c r="AR30" s="873"/>
      <c r="AS30" s="873"/>
      <c r="AT30" s="873"/>
      <c r="AU30" s="873" t="s">
        <v>505</v>
      </c>
      <c r="AV30" s="873"/>
      <c r="AW30" s="873"/>
      <c r="AX30" s="873"/>
      <c r="AY30" s="873"/>
      <c r="AZ30" s="874" t="s">
        <v>505</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79</v>
      </c>
      <c r="R31" s="801"/>
      <c r="S31" s="801"/>
      <c r="T31" s="801"/>
      <c r="U31" s="801"/>
      <c r="V31" s="801">
        <v>69</v>
      </c>
      <c r="W31" s="801"/>
      <c r="X31" s="801"/>
      <c r="Y31" s="801"/>
      <c r="Z31" s="801"/>
      <c r="AA31" s="801">
        <v>10</v>
      </c>
      <c r="AB31" s="801"/>
      <c r="AC31" s="801"/>
      <c r="AD31" s="801"/>
      <c r="AE31" s="802"/>
      <c r="AF31" s="803">
        <v>10</v>
      </c>
      <c r="AG31" s="804"/>
      <c r="AH31" s="804"/>
      <c r="AI31" s="804"/>
      <c r="AJ31" s="805"/>
      <c r="AK31" s="872">
        <v>33</v>
      </c>
      <c r="AL31" s="873"/>
      <c r="AM31" s="873"/>
      <c r="AN31" s="873"/>
      <c r="AO31" s="873"/>
      <c r="AP31" s="873">
        <v>28</v>
      </c>
      <c r="AQ31" s="873"/>
      <c r="AR31" s="873"/>
      <c r="AS31" s="873"/>
      <c r="AT31" s="873"/>
      <c r="AU31" s="873" t="s">
        <v>505</v>
      </c>
      <c r="AV31" s="873"/>
      <c r="AW31" s="873"/>
      <c r="AX31" s="873"/>
      <c r="AY31" s="873"/>
      <c r="AZ31" s="874" t="s">
        <v>505</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290</v>
      </c>
      <c r="R32" s="801"/>
      <c r="S32" s="801"/>
      <c r="T32" s="801"/>
      <c r="U32" s="801"/>
      <c r="V32" s="801">
        <v>259</v>
      </c>
      <c r="W32" s="801"/>
      <c r="X32" s="801"/>
      <c r="Y32" s="801"/>
      <c r="Z32" s="801"/>
      <c r="AA32" s="801">
        <v>31</v>
      </c>
      <c r="AB32" s="801"/>
      <c r="AC32" s="801"/>
      <c r="AD32" s="801"/>
      <c r="AE32" s="802"/>
      <c r="AF32" s="803">
        <v>31</v>
      </c>
      <c r="AG32" s="804"/>
      <c r="AH32" s="804"/>
      <c r="AI32" s="804"/>
      <c r="AJ32" s="805"/>
      <c r="AK32" s="872">
        <v>147</v>
      </c>
      <c r="AL32" s="873"/>
      <c r="AM32" s="873"/>
      <c r="AN32" s="873"/>
      <c r="AO32" s="873"/>
      <c r="AP32" s="873">
        <v>149</v>
      </c>
      <c r="AQ32" s="873"/>
      <c r="AR32" s="873"/>
      <c r="AS32" s="873"/>
      <c r="AT32" s="873"/>
      <c r="AU32" s="873" t="s">
        <v>505</v>
      </c>
      <c r="AV32" s="873"/>
      <c r="AW32" s="873"/>
      <c r="AX32" s="873"/>
      <c r="AY32" s="873"/>
      <c r="AZ32" s="874" t="s">
        <v>505</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404</v>
      </c>
      <c r="C33" s="798"/>
      <c r="D33" s="798"/>
      <c r="E33" s="798"/>
      <c r="F33" s="798"/>
      <c r="G33" s="798"/>
      <c r="H33" s="798"/>
      <c r="I33" s="798"/>
      <c r="J33" s="798"/>
      <c r="K33" s="798"/>
      <c r="L33" s="798"/>
      <c r="M33" s="798"/>
      <c r="N33" s="798"/>
      <c r="O33" s="798"/>
      <c r="P33" s="799"/>
      <c r="Q33" s="800">
        <v>121</v>
      </c>
      <c r="R33" s="801"/>
      <c r="S33" s="801"/>
      <c r="T33" s="801"/>
      <c r="U33" s="801"/>
      <c r="V33" s="801">
        <v>100</v>
      </c>
      <c r="W33" s="801"/>
      <c r="X33" s="801"/>
      <c r="Y33" s="801"/>
      <c r="Z33" s="801"/>
      <c r="AA33" s="801">
        <v>21</v>
      </c>
      <c r="AB33" s="801"/>
      <c r="AC33" s="801"/>
      <c r="AD33" s="801"/>
      <c r="AE33" s="802"/>
      <c r="AF33" s="803">
        <v>98</v>
      </c>
      <c r="AG33" s="804"/>
      <c r="AH33" s="804"/>
      <c r="AI33" s="804"/>
      <c r="AJ33" s="805"/>
      <c r="AK33" s="872">
        <v>12</v>
      </c>
      <c r="AL33" s="873"/>
      <c r="AM33" s="873"/>
      <c r="AN33" s="873"/>
      <c r="AO33" s="873"/>
      <c r="AP33" s="873">
        <v>211</v>
      </c>
      <c r="AQ33" s="873"/>
      <c r="AR33" s="873"/>
      <c r="AS33" s="873"/>
      <c r="AT33" s="873"/>
      <c r="AU33" s="873">
        <v>54</v>
      </c>
      <c r="AV33" s="873"/>
      <c r="AW33" s="873"/>
      <c r="AX33" s="873"/>
      <c r="AY33" s="873"/>
      <c r="AZ33" s="874" t="s">
        <v>505</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406</v>
      </c>
      <c r="C34" s="798"/>
      <c r="D34" s="798"/>
      <c r="E34" s="798"/>
      <c r="F34" s="798"/>
      <c r="G34" s="798"/>
      <c r="H34" s="798"/>
      <c r="I34" s="798"/>
      <c r="J34" s="798"/>
      <c r="K34" s="798"/>
      <c r="L34" s="798"/>
      <c r="M34" s="798"/>
      <c r="N34" s="798"/>
      <c r="O34" s="798"/>
      <c r="P34" s="799"/>
      <c r="Q34" s="800">
        <v>42</v>
      </c>
      <c r="R34" s="801"/>
      <c r="S34" s="801"/>
      <c r="T34" s="801"/>
      <c r="U34" s="801"/>
      <c r="V34" s="801">
        <v>36</v>
      </c>
      <c r="W34" s="801"/>
      <c r="X34" s="801"/>
      <c r="Y34" s="801"/>
      <c r="Z34" s="801"/>
      <c r="AA34" s="801">
        <v>6</v>
      </c>
      <c r="AB34" s="801"/>
      <c r="AC34" s="801"/>
      <c r="AD34" s="801"/>
      <c r="AE34" s="802"/>
      <c r="AF34" s="803">
        <v>6</v>
      </c>
      <c r="AG34" s="804"/>
      <c r="AH34" s="804"/>
      <c r="AI34" s="804"/>
      <c r="AJ34" s="805"/>
      <c r="AK34" s="872">
        <v>16</v>
      </c>
      <c r="AL34" s="873"/>
      <c r="AM34" s="873"/>
      <c r="AN34" s="873"/>
      <c r="AO34" s="873"/>
      <c r="AP34" s="873">
        <v>119</v>
      </c>
      <c r="AQ34" s="873"/>
      <c r="AR34" s="873"/>
      <c r="AS34" s="873"/>
      <c r="AT34" s="873"/>
      <c r="AU34" s="873">
        <v>107</v>
      </c>
      <c r="AV34" s="873"/>
      <c r="AW34" s="873"/>
      <c r="AX34" s="873"/>
      <c r="AY34" s="873"/>
      <c r="AZ34" s="874" t="s">
        <v>505</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408</v>
      </c>
      <c r="C35" s="798"/>
      <c r="D35" s="798"/>
      <c r="E35" s="798"/>
      <c r="F35" s="798"/>
      <c r="G35" s="798"/>
      <c r="H35" s="798"/>
      <c r="I35" s="798"/>
      <c r="J35" s="798"/>
      <c r="K35" s="798"/>
      <c r="L35" s="798"/>
      <c r="M35" s="798"/>
      <c r="N35" s="798"/>
      <c r="O35" s="798"/>
      <c r="P35" s="799"/>
      <c r="Q35" s="800">
        <v>473</v>
      </c>
      <c r="R35" s="801"/>
      <c r="S35" s="801"/>
      <c r="T35" s="801"/>
      <c r="U35" s="801"/>
      <c r="V35" s="801">
        <v>466</v>
      </c>
      <c r="W35" s="801"/>
      <c r="X35" s="801"/>
      <c r="Y35" s="801"/>
      <c r="Z35" s="801"/>
      <c r="AA35" s="801">
        <v>7</v>
      </c>
      <c r="AB35" s="801"/>
      <c r="AC35" s="801"/>
      <c r="AD35" s="801"/>
      <c r="AE35" s="802"/>
      <c r="AF35" s="803">
        <v>7</v>
      </c>
      <c r="AG35" s="804"/>
      <c r="AH35" s="804"/>
      <c r="AI35" s="804"/>
      <c r="AJ35" s="805"/>
      <c r="AK35" s="872">
        <v>32</v>
      </c>
      <c r="AL35" s="873"/>
      <c r="AM35" s="873"/>
      <c r="AN35" s="873"/>
      <c r="AO35" s="873"/>
      <c r="AP35" s="873">
        <v>754</v>
      </c>
      <c r="AQ35" s="873"/>
      <c r="AR35" s="873"/>
      <c r="AS35" s="873"/>
      <c r="AT35" s="873"/>
      <c r="AU35" s="873">
        <v>506</v>
      </c>
      <c r="AV35" s="873"/>
      <c r="AW35" s="873"/>
      <c r="AX35" s="873"/>
      <c r="AY35" s="873"/>
      <c r="AZ35" s="874" t="s">
        <v>505</v>
      </c>
      <c r="BA35" s="874"/>
      <c r="BB35" s="874"/>
      <c r="BC35" s="874"/>
      <c r="BD35" s="874"/>
      <c r="BE35" s="870" t="s">
        <v>409</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410</v>
      </c>
      <c r="C36" s="798"/>
      <c r="D36" s="798"/>
      <c r="E36" s="798"/>
      <c r="F36" s="798"/>
      <c r="G36" s="798"/>
      <c r="H36" s="798"/>
      <c r="I36" s="798"/>
      <c r="J36" s="798"/>
      <c r="K36" s="798"/>
      <c r="L36" s="798"/>
      <c r="M36" s="798"/>
      <c r="N36" s="798"/>
      <c r="O36" s="798"/>
      <c r="P36" s="799"/>
      <c r="Q36" s="800">
        <v>17</v>
      </c>
      <c r="R36" s="801"/>
      <c r="S36" s="801"/>
      <c r="T36" s="801"/>
      <c r="U36" s="801"/>
      <c r="V36" s="801">
        <v>15</v>
      </c>
      <c r="W36" s="801"/>
      <c r="X36" s="801"/>
      <c r="Y36" s="801"/>
      <c r="Z36" s="801"/>
      <c r="AA36" s="801">
        <v>2</v>
      </c>
      <c r="AB36" s="801"/>
      <c r="AC36" s="801"/>
      <c r="AD36" s="801"/>
      <c r="AE36" s="802"/>
      <c r="AF36" s="803">
        <v>2</v>
      </c>
      <c r="AG36" s="804"/>
      <c r="AH36" s="804"/>
      <c r="AI36" s="804"/>
      <c r="AJ36" s="805"/>
      <c r="AK36" s="872">
        <v>8</v>
      </c>
      <c r="AL36" s="873"/>
      <c r="AM36" s="873"/>
      <c r="AN36" s="873"/>
      <c r="AO36" s="873"/>
      <c r="AP36" s="873">
        <v>40</v>
      </c>
      <c r="AQ36" s="873"/>
      <c r="AR36" s="873"/>
      <c r="AS36" s="873"/>
      <c r="AT36" s="873"/>
      <c r="AU36" s="873">
        <v>39</v>
      </c>
      <c r="AV36" s="873"/>
      <c r="AW36" s="873"/>
      <c r="AX36" s="873"/>
      <c r="AY36" s="873"/>
      <c r="AZ36" s="874" t="s">
        <v>505</v>
      </c>
      <c r="BA36" s="874"/>
      <c r="BB36" s="874"/>
      <c r="BC36" s="874"/>
      <c r="BD36" s="874"/>
      <c r="BE36" s="870" t="s">
        <v>407</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411</v>
      </c>
      <c r="C37" s="798"/>
      <c r="D37" s="798"/>
      <c r="E37" s="798"/>
      <c r="F37" s="798"/>
      <c r="G37" s="798"/>
      <c r="H37" s="798"/>
      <c r="I37" s="798"/>
      <c r="J37" s="798"/>
      <c r="K37" s="798"/>
      <c r="L37" s="798"/>
      <c r="M37" s="798"/>
      <c r="N37" s="798"/>
      <c r="O37" s="798"/>
      <c r="P37" s="799"/>
      <c r="Q37" s="800">
        <v>11</v>
      </c>
      <c r="R37" s="801"/>
      <c r="S37" s="801"/>
      <c r="T37" s="801"/>
      <c r="U37" s="801"/>
      <c r="V37" s="801">
        <v>8</v>
      </c>
      <c r="W37" s="801"/>
      <c r="X37" s="801"/>
      <c r="Y37" s="801"/>
      <c r="Z37" s="801"/>
      <c r="AA37" s="801">
        <v>3</v>
      </c>
      <c r="AB37" s="801"/>
      <c r="AC37" s="801"/>
      <c r="AD37" s="801"/>
      <c r="AE37" s="802"/>
      <c r="AF37" s="803">
        <v>3</v>
      </c>
      <c r="AG37" s="804"/>
      <c r="AH37" s="804"/>
      <c r="AI37" s="804"/>
      <c r="AJ37" s="805"/>
      <c r="AK37" s="872">
        <v>7</v>
      </c>
      <c r="AL37" s="873"/>
      <c r="AM37" s="873"/>
      <c r="AN37" s="873"/>
      <c r="AO37" s="873"/>
      <c r="AP37" s="873">
        <v>31</v>
      </c>
      <c r="AQ37" s="873"/>
      <c r="AR37" s="873"/>
      <c r="AS37" s="873"/>
      <c r="AT37" s="873"/>
      <c r="AU37" s="873">
        <v>30</v>
      </c>
      <c r="AV37" s="873"/>
      <c r="AW37" s="873"/>
      <c r="AX37" s="873"/>
      <c r="AY37" s="873"/>
      <c r="AZ37" s="874" t="s">
        <v>505</v>
      </c>
      <c r="BA37" s="874"/>
      <c r="BB37" s="874"/>
      <c r="BC37" s="874"/>
      <c r="BD37" s="874"/>
      <c r="BE37" s="870" t="s">
        <v>407</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295</v>
      </c>
      <c r="AG63" s="884"/>
      <c r="AH63" s="884"/>
      <c r="AI63" s="884"/>
      <c r="AJ63" s="885"/>
      <c r="AK63" s="886"/>
      <c r="AL63" s="881"/>
      <c r="AM63" s="881"/>
      <c r="AN63" s="881"/>
      <c r="AO63" s="881"/>
      <c r="AP63" s="884">
        <v>1332</v>
      </c>
      <c r="AQ63" s="884"/>
      <c r="AR63" s="884"/>
      <c r="AS63" s="884"/>
      <c r="AT63" s="884"/>
      <c r="AU63" s="884">
        <v>736</v>
      </c>
      <c r="AV63" s="884"/>
      <c r="AW63" s="884"/>
      <c r="AX63" s="884"/>
      <c r="AY63" s="884"/>
      <c r="AZ63" s="888"/>
      <c r="BA63" s="888"/>
      <c r="BB63" s="888"/>
      <c r="BC63" s="888"/>
      <c r="BD63" s="888"/>
      <c r="BE63" s="889"/>
      <c r="BF63" s="889"/>
      <c r="BG63" s="889"/>
      <c r="BH63" s="889"/>
      <c r="BI63" s="890"/>
      <c r="BJ63" s="891" t="s">
        <v>129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415</v>
      </c>
      <c r="B66" s="783"/>
      <c r="C66" s="783"/>
      <c r="D66" s="783"/>
      <c r="E66" s="783"/>
      <c r="F66" s="783"/>
      <c r="G66" s="783"/>
      <c r="H66" s="783"/>
      <c r="I66" s="783"/>
      <c r="J66" s="783"/>
      <c r="K66" s="783"/>
      <c r="L66" s="783"/>
      <c r="M66" s="783"/>
      <c r="N66" s="783"/>
      <c r="O66" s="783"/>
      <c r="P66" s="784"/>
      <c r="Q66" s="759" t="s">
        <v>391</v>
      </c>
      <c r="R66" s="760"/>
      <c r="S66" s="760"/>
      <c r="T66" s="760"/>
      <c r="U66" s="761"/>
      <c r="V66" s="759" t="s">
        <v>392</v>
      </c>
      <c r="W66" s="760"/>
      <c r="X66" s="760"/>
      <c r="Y66" s="760"/>
      <c r="Z66" s="761"/>
      <c r="AA66" s="759" t="s">
        <v>416</v>
      </c>
      <c r="AB66" s="760"/>
      <c r="AC66" s="760"/>
      <c r="AD66" s="760"/>
      <c r="AE66" s="761"/>
      <c r="AF66" s="894" t="s">
        <v>394</v>
      </c>
      <c r="AG66" s="855"/>
      <c r="AH66" s="855"/>
      <c r="AI66" s="855"/>
      <c r="AJ66" s="895"/>
      <c r="AK66" s="759" t="s">
        <v>395</v>
      </c>
      <c r="AL66" s="783"/>
      <c r="AM66" s="783"/>
      <c r="AN66" s="783"/>
      <c r="AO66" s="784"/>
      <c r="AP66" s="759" t="s">
        <v>396</v>
      </c>
      <c r="AQ66" s="760"/>
      <c r="AR66" s="760"/>
      <c r="AS66" s="760"/>
      <c r="AT66" s="761"/>
      <c r="AU66" s="759" t="s">
        <v>417</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570</v>
      </c>
      <c r="C68" s="912"/>
      <c r="D68" s="912"/>
      <c r="E68" s="912"/>
      <c r="F68" s="912"/>
      <c r="G68" s="912"/>
      <c r="H68" s="912"/>
      <c r="I68" s="912"/>
      <c r="J68" s="912"/>
      <c r="K68" s="912"/>
      <c r="L68" s="912"/>
      <c r="M68" s="912"/>
      <c r="N68" s="912"/>
      <c r="O68" s="912"/>
      <c r="P68" s="913"/>
      <c r="Q68" s="914">
        <v>8502</v>
      </c>
      <c r="R68" s="908"/>
      <c r="S68" s="908"/>
      <c r="T68" s="908"/>
      <c r="U68" s="908"/>
      <c r="V68" s="908">
        <v>7172</v>
      </c>
      <c r="W68" s="908"/>
      <c r="X68" s="908"/>
      <c r="Y68" s="908"/>
      <c r="Z68" s="908"/>
      <c r="AA68" s="908">
        <v>1330</v>
      </c>
      <c r="AB68" s="908"/>
      <c r="AC68" s="908"/>
      <c r="AD68" s="908"/>
      <c r="AE68" s="908"/>
      <c r="AF68" s="908">
        <v>1330</v>
      </c>
      <c r="AG68" s="908"/>
      <c r="AH68" s="908"/>
      <c r="AI68" s="908"/>
      <c r="AJ68" s="908"/>
      <c r="AK68" s="908" t="s">
        <v>505</v>
      </c>
      <c r="AL68" s="908"/>
      <c r="AM68" s="908"/>
      <c r="AN68" s="908"/>
      <c r="AO68" s="908"/>
      <c r="AP68" s="908" t="s">
        <v>505</v>
      </c>
      <c r="AQ68" s="908"/>
      <c r="AR68" s="908"/>
      <c r="AS68" s="908"/>
      <c r="AT68" s="908"/>
      <c r="AU68" s="908" t="s">
        <v>505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571</v>
      </c>
      <c r="C69" s="916"/>
      <c r="D69" s="916"/>
      <c r="E69" s="916"/>
      <c r="F69" s="916"/>
      <c r="G69" s="916"/>
      <c r="H69" s="916"/>
      <c r="I69" s="916"/>
      <c r="J69" s="916"/>
      <c r="K69" s="916"/>
      <c r="L69" s="916"/>
      <c r="M69" s="916"/>
      <c r="N69" s="916"/>
      <c r="O69" s="916"/>
      <c r="P69" s="917"/>
      <c r="Q69" s="918">
        <v>137</v>
      </c>
      <c r="R69" s="873"/>
      <c r="S69" s="873"/>
      <c r="T69" s="873"/>
      <c r="U69" s="873"/>
      <c r="V69" s="873">
        <v>135</v>
      </c>
      <c r="W69" s="873"/>
      <c r="X69" s="873"/>
      <c r="Y69" s="873"/>
      <c r="Z69" s="873"/>
      <c r="AA69" s="873">
        <v>2</v>
      </c>
      <c r="AB69" s="873"/>
      <c r="AC69" s="873"/>
      <c r="AD69" s="873"/>
      <c r="AE69" s="873"/>
      <c r="AF69" s="873">
        <v>2</v>
      </c>
      <c r="AG69" s="873"/>
      <c r="AH69" s="873"/>
      <c r="AI69" s="873"/>
      <c r="AJ69" s="873"/>
      <c r="AK69" s="873">
        <v>29</v>
      </c>
      <c r="AL69" s="873"/>
      <c r="AM69" s="873"/>
      <c r="AN69" s="873"/>
      <c r="AO69" s="873"/>
      <c r="AP69" s="873" t="s">
        <v>505</v>
      </c>
      <c r="AQ69" s="873"/>
      <c r="AR69" s="873"/>
      <c r="AS69" s="873"/>
      <c r="AT69" s="873"/>
      <c r="AU69" s="873" t="s">
        <v>505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572</v>
      </c>
      <c r="C70" s="916"/>
      <c r="D70" s="916"/>
      <c r="E70" s="916"/>
      <c r="F70" s="916"/>
      <c r="G70" s="916"/>
      <c r="H70" s="916"/>
      <c r="I70" s="916"/>
      <c r="J70" s="916"/>
      <c r="K70" s="916"/>
      <c r="L70" s="916"/>
      <c r="M70" s="916"/>
      <c r="N70" s="916"/>
      <c r="O70" s="916"/>
      <c r="P70" s="917"/>
      <c r="Q70" s="918">
        <v>1441</v>
      </c>
      <c r="R70" s="873"/>
      <c r="S70" s="873"/>
      <c r="T70" s="873"/>
      <c r="U70" s="873"/>
      <c r="V70" s="873">
        <v>1334</v>
      </c>
      <c r="W70" s="873"/>
      <c r="X70" s="873"/>
      <c r="Y70" s="873"/>
      <c r="Z70" s="873"/>
      <c r="AA70" s="873">
        <v>107</v>
      </c>
      <c r="AB70" s="873"/>
      <c r="AC70" s="873"/>
      <c r="AD70" s="873"/>
      <c r="AE70" s="873"/>
      <c r="AF70" s="873">
        <v>107</v>
      </c>
      <c r="AG70" s="873"/>
      <c r="AH70" s="873"/>
      <c r="AI70" s="873"/>
      <c r="AJ70" s="873"/>
      <c r="AK70" s="873">
        <v>56</v>
      </c>
      <c r="AL70" s="873"/>
      <c r="AM70" s="873"/>
      <c r="AN70" s="873"/>
      <c r="AO70" s="873"/>
      <c r="AP70" s="873">
        <v>1623</v>
      </c>
      <c r="AQ70" s="873"/>
      <c r="AR70" s="873"/>
      <c r="AS70" s="873"/>
      <c r="AT70" s="873"/>
      <c r="AU70" s="873" t="s">
        <v>583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573</v>
      </c>
      <c r="C71" s="916"/>
      <c r="D71" s="916"/>
      <c r="E71" s="916"/>
      <c r="F71" s="916"/>
      <c r="G71" s="916"/>
      <c r="H71" s="916"/>
      <c r="I71" s="916"/>
      <c r="J71" s="916"/>
      <c r="K71" s="916"/>
      <c r="L71" s="916"/>
      <c r="M71" s="916"/>
      <c r="N71" s="916"/>
      <c r="O71" s="916"/>
      <c r="P71" s="917"/>
      <c r="Q71" s="918">
        <v>208</v>
      </c>
      <c r="R71" s="873"/>
      <c r="S71" s="873"/>
      <c r="T71" s="873"/>
      <c r="U71" s="873"/>
      <c r="V71" s="873">
        <v>205</v>
      </c>
      <c r="W71" s="873"/>
      <c r="X71" s="873"/>
      <c r="Y71" s="873"/>
      <c r="Z71" s="873"/>
      <c r="AA71" s="873">
        <v>3</v>
      </c>
      <c r="AB71" s="873"/>
      <c r="AC71" s="873"/>
      <c r="AD71" s="873"/>
      <c r="AE71" s="873"/>
      <c r="AF71" s="873">
        <v>3</v>
      </c>
      <c r="AG71" s="873"/>
      <c r="AH71" s="873"/>
      <c r="AI71" s="873"/>
      <c r="AJ71" s="873"/>
      <c r="AK71" s="873">
        <v>18</v>
      </c>
      <c r="AL71" s="873"/>
      <c r="AM71" s="873"/>
      <c r="AN71" s="873"/>
      <c r="AO71" s="873"/>
      <c r="AP71" s="873" t="s">
        <v>505</v>
      </c>
      <c r="AQ71" s="873"/>
      <c r="AR71" s="873"/>
      <c r="AS71" s="873"/>
      <c r="AT71" s="873"/>
      <c r="AU71" s="873" t="s">
        <v>505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574</v>
      </c>
      <c r="C72" s="916"/>
      <c r="D72" s="916"/>
      <c r="E72" s="916"/>
      <c r="F72" s="916"/>
      <c r="G72" s="916"/>
      <c r="H72" s="916"/>
      <c r="I72" s="916"/>
      <c r="J72" s="916"/>
      <c r="K72" s="916"/>
      <c r="L72" s="916"/>
      <c r="M72" s="916"/>
      <c r="N72" s="916"/>
      <c r="O72" s="916"/>
      <c r="P72" s="917"/>
      <c r="Q72" s="918">
        <v>62</v>
      </c>
      <c r="R72" s="873"/>
      <c r="S72" s="873"/>
      <c r="T72" s="873"/>
      <c r="U72" s="873"/>
      <c r="V72" s="873">
        <v>58</v>
      </c>
      <c r="W72" s="873"/>
      <c r="X72" s="873"/>
      <c r="Y72" s="873"/>
      <c r="Z72" s="873"/>
      <c r="AA72" s="873">
        <v>5</v>
      </c>
      <c r="AB72" s="873"/>
      <c r="AC72" s="873"/>
      <c r="AD72" s="873"/>
      <c r="AE72" s="873"/>
      <c r="AF72" s="873">
        <v>5</v>
      </c>
      <c r="AG72" s="873"/>
      <c r="AH72" s="873"/>
      <c r="AI72" s="873"/>
      <c r="AJ72" s="873"/>
      <c r="AK72" s="873">
        <v>3</v>
      </c>
      <c r="AL72" s="873"/>
      <c r="AM72" s="873"/>
      <c r="AN72" s="873"/>
      <c r="AO72" s="873"/>
      <c r="AP72" s="873" t="s">
        <v>505</v>
      </c>
      <c r="AQ72" s="873"/>
      <c r="AR72" s="873"/>
      <c r="AS72" s="873"/>
      <c r="AT72" s="873"/>
      <c r="AU72" s="873" t="s">
        <v>505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575</v>
      </c>
      <c r="C73" s="916"/>
      <c r="D73" s="916"/>
      <c r="E73" s="916"/>
      <c r="F73" s="916"/>
      <c r="G73" s="916"/>
      <c r="H73" s="916"/>
      <c r="I73" s="916"/>
      <c r="J73" s="916"/>
      <c r="K73" s="916"/>
      <c r="L73" s="916"/>
      <c r="M73" s="916"/>
      <c r="N73" s="916"/>
      <c r="O73" s="916"/>
      <c r="P73" s="917"/>
      <c r="Q73" s="918">
        <v>119</v>
      </c>
      <c r="R73" s="873"/>
      <c r="S73" s="873"/>
      <c r="T73" s="873"/>
      <c r="U73" s="873"/>
      <c r="V73" s="873">
        <v>114</v>
      </c>
      <c r="W73" s="873"/>
      <c r="X73" s="873"/>
      <c r="Y73" s="873"/>
      <c r="Z73" s="873"/>
      <c r="AA73" s="873">
        <v>5</v>
      </c>
      <c r="AB73" s="873"/>
      <c r="AC73" s="873"/>
      <c r="AD73" s="873"/>
      <c r="AE73" s="873"/>
      <c r="AF73" s="873">
        <v>5</v>
      </c>
      <c r="AG73" s="873"/>
      <c r="AH73" s="873"/>
      <c r="AI73" s="873"/>
      <c r="AJ73" s="873"/>
      <c r="AK73" s="873">
        <v>4</v>
      </c>
      <c r="AL73" s="873"/>
      <c r="AM73" s="873"/>
      <c r="AN73" s="873"/>
      <c r="AO73" s="873"/>
      <c r="AP73" s="873" t="s">
        <v>505</v>
      </c>
      <c r="AQ73" s="873"/>
      <c r="AR73" s="873"/>
      <c r="AS73" s="873"/>
      <c r="AT73" s="873"/>
      <c r="AU73" s="873" t="s">
        <v>505</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576</v>
      </c>
      <c r="C74" s="916"/>
      <c r="D74" s="916"/>
      <c r="E74" s="916"/>
      <c r="F74" s="916"/>
      <c r="G74" s="916"/>
      <c r="H74" s="916"/>
      <c r="I74" s="916"/>
      <c r="J74" s="916"/>
      <c r="K74" s="916"/>
      <c r="L74" s="916"/>
      <c r="M74" s="916"/>
      <c r="N74" s="916"/>
      <c r="O74" s="916"/>
      <c r="P74" s="917"/>
      <c r="Q74" s="918">
        <v>146299</v>
      </c>
      <c r="R74" s="873"/>
      <c r="S74" s="873"/>
      <c r="T74" s="873"/>
      <c r="U74" s="873"/>
      <c r="V74" s="873">
        <v>144398</v>
      </c>
      <c r="W74" s="873"/>
      <c r="X74" s="873"/>
      <c r="Y74" s="873"/>
      <c r="Z74" s="873"/>
      <c r="AA74" s="873">
        <v>1901</v>
      </c>
      <c r="AB74" s="873"/>
      <c r="AC74" s="873"/>
      <c r="AD74" s="873"/>
      <c r="AE74" s="873"/>
      <c r="AF74" s="873">
        <v>1901</v>
      </c>
      <c r="AG74" s="873"/>
      <c r="AH74" s="873"/>
      <c r="AI74" s="873"/>
      <c r="AJ74" s="873"/>
      <c r="AK74" s="873">
        <v>126</v>
      </c>
      <c r="AL74" s="873"/>
      <c r="AM74" s="873"/>
      <c r="AN74" s="873"/>
      <c r="AO74" s="873"/>
      <c r="AP74" s="873" t="s">
        <v>505</v>
      </c>
      <c r="AQ74" s="873"/>
      <c r="AR74" s="873"/>
      <c r="AS74" s="873"/>
      <c r="AT74" s="873"/>
      <c r="AU74" s="873" t="s">
        <v>505</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577</v>
      </c>
      <c r="C75" s="916"/>
      <c r="D75" s="916"/>
      <c r="E75" s="916"/>
      <c r="F75" s="916"/>
      <c r="G75" s="916"/>
      <c r="H75" s="916"/>
      <c r="I75" s="916"/>
      <c r="J75" s="916"/>
      <c r="K75" s="916"/>
      <c r="L75" s="916"/>
      <c r="M75" s="916"/>
      <c r="N75" s="916"/>
      <c r="O75" s="916"/>
      <c r="P75" s="917"/>
      <c r="Q75" s="921">
        <v>302</v>
      </c>
      <c r="R75" s="922"/>
      <c r="S75" s="922"/>
      <c r="T75" s="922"/>
      <c r="U75" s="872"/>
      <c r="V75" s="923">
        <v>305</v>
      </c>
      <c r="W75" s="922"/>
      <c r="X75" s="922"/>
      <c r="Y75" s="922"/>
      <c r="Z75" s="872"/>
      <c r="AA75" s="923">
        <v>26</v>
      </c>
      <c r="AB75" s="922"/>
      <c r="AC75" s="922"/>
      <c r="AD75" s="922"/>
      <c r="AE75" s="872"/>
      <c r="AF75" s="923">
        <v>26</v>
      </c>
      <c r="AG75" s="922"/>
      <c r="AH75" s="922"/>
      <c r="AI75" s="922"/>
      <c r="AJ75" s="872"/>
      <c r="AK75" s="923" t="s">
        <v>505</v>
      </c>
      <c r="AL75" s="922"/>
      <c r="AM75" s="922"/>
      <c r="AN75" s="922"/>
      <c r="AO75" s="872"/>
      <c r="AP75" s="923" t="s">
        <v>505</v>
      </c>
      <c r="AQ75" s="922"/>
      <c r="AR75" s="922"/>
      <c r="AS75" s="922"/>
      <c r="AT75" s="872"/>
      <c r="AU75" s="923" t="s">
        <v>505</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418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3379</v>
      </c>
      <c r="AG88" s="884"/>
      <c r="AH88" s="884"/>
      <c r="AI88" s="884"/>
      <c r="AJ88" s="884"/>
      <c r="AK88" s="881"/>
      <c r="AL88" s="881"/>
      <c r="AM88" s="881"/>
      <c r="AN88" s="881"/>
      <c r="AO88" s="881"/>
      <c r="AP88" s="884">
        <v>1623</v>
      </c>
      <c r="AQ88" s="884"/>
      <c r="AR88" s="884"/>
      <c r="AS88" s="884"/>
      <c r="AT88" s="884"/>
      <c r="AU88" s="884">
        <v>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419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427</v>
      </c>
      <c r="AB109" s="937"/>
      <c r="AC109" s="937"/>
      <c r="AD109" s="937"/>
      <c r="AE109" s="938"/>
      <c r="AF109" s="936" t="s">
        <v>305</v>
      </c>
      <c r="AG109" s="937"/>
      <c r="AH109" s="937"/>
      <c r="AI109" s="937"/>
      <c r="AJ109" s="938"/>
      <c r="AK109" s="936" t="s">
        <v>304</v>
      </c>
      <c r="AL109" s="937"/>
      <c r="AM109" s="937"/>
      <c r="AN109" s="937"/>
      <c r="AO109" s="938"/>
      <c r="AP109" s="936" t="s">
        <v>428</v>
      </c>
      <c r="AQ109" s="937"/>
      <c r="AR109" s="937"/>
      <c r="AS109" s="937"/>
      <c r="AT109" s="939"/>
      <c r="AU109" s="956" t="s">
        <v>426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427</v>
      </c>
      <c r="BR109" s="937"/>
      <c r="BS109" s="937"/>
      <c r="BT109" s="937"/>
      <c r="BU109" s="938"/>
      <c r="BV109" s="936" t="s">
        <v>305</v>
      </c>
      <c r="BW109" s="937"/>
      <c r="BX109" s="937"/>
      <c r="BY109" s="937"/>
      <c r="BZ109" s="938"/>
      <c r="CA109" s="936" t="s">
        <v>304</v>
      </c>
      <c r="CB109" s="937"/>
      <c r="CC109" s="937"/>
      <c r="CD109" s="937"/>
      <c r="CE109" s="938"/>
      <c r="CF109" s="957" t="s">
        <v>428</v>
      </c>
      <c r="CG109" s="957"/>
      <c r="CH109" s="957"/>
      <c r="CI109" s="957"/>
      <c r="CJ109" s="957"/>
      <c r="CK109" s="936" t="s">
        <v>429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427</v>
      </c>
      <c r="DH109" s="937"/>
      <c r="DI109" s="937"/>
      <c r="DJ109" s="937"/>
      <c r="DK109" s="938"/>
      <c r="DL109" s="936" t="s">
        <v>305</v>
      </c>
      <c r="DM109" s="937"/>
      <c r="DN109" s="937"/>
      <c r="DO109" s="937"/>
      <c r="DP109" s="938"/>
      <c r="DQ109" s="936" t="s">
        <v>304</v>
      </c>
      <c r="DR109" s="937"/>
      <c r="DS109" s="937"/>
      <c r="DT109" s="937"/>
      <c r="DU109" s="938"/>
      <c r="DV109" s="936" t="s">
        <v>428</v>
      </c>
      <c r="DW109" s="937"/>
      <c r="DX109" s="937"/>
      <c r="DY109" s="937"/>
      <c r="DZ109" s="939"/>
    </row>
    <row r="110" spans="1:131" s="246" customFormat="1" ht="26.25" customHeight="1" x14ac:dyDescent="0.15">
      <c r="A110" s="940" t="s">
        <v>430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378863</v>
      </c>
      <c r="AB110" s="944"/>
      <c r="AC110" s="944"/>
      <c r="AD110" s="944"/>
      <c r="AE110" s="945"/>
      <c r="AF110" s="946">
        <v>360401</v>
      </c>
      <c r="AG110" s="944"/>
      <c r="AH110" s="944"/>
      <c r="AI110" s="944"/>
      <c r="AJ110" s="945"/>
      <c r="AK110" s="946">
        <v>333823</v>
      </c>
      <c r="AL110" s="944"/>
      <c r="AM110" s="944"/>
      <c r="AN110" s="944"/>
      <c r="AO110" s="945"/>
      <c r="AP110" s="947">
        <v>19.600000000000001</v>
      </c>
      <c r="AQ110" s="948"/>
      <c r="AR110" s="948"/>
      <c r="AS110" s="948"/>
      <c r="AT110" s="949"/>
      <c r="AU110" s="950" t="s">
        <v>73</v>
      </c>
      <c r="AV110" s="951"/>
      <c r="AW110" s="951"/>
      <c r="AX110" s="951"/>
      <c r="AY110" s="951"/>
      <c r="AZ110" s="992" t="s">
        <v>431</v>
      </c>
      <c r="BA110" s="941"/>
      <c r="BB110" s="941"/>
      <c r="BC110" s="941"/>
      <c r="BD110" s="941"/>
      <c r="BE110" s="941"/>
      <c r="BF110" s="941"/>
      <c r="BG110" s="941"/>
      <c r="BH110" s="941"/>
      <c r="BI110" s="941"/>
      <c r="BJ110" s="941"/>
      <c r="BK110" s="941"/>
      <c r="BL110" s="941"/>
      <c r="BM110" s="941"/>
      <c r="BN110" s="941"/>
      <c r="BO110" s="941"/>
      <c r="BP110" s="942"/>
      <c r="BQ110" s="978">
        <v>3318294</v>
      </c>
      <c r="BR110" s="979"/>
      <c r="BS110" s="979"/>
      <c r="BT110" s="979"/>
      <c r="BU110" s="979"/>
      <c r="BV110" s="979">
        <v>3433525</v>
      </c>
      <c r="BW110" s="979"/>
      <c r="BX110" s="979"/>
      <c r="BY110" s="979"/>
      <c r="BZ110" s="979"/>
      <c r="CA110" s="979">
        <v>3441959</v>
      </c>
      <c r="CB110" s="979"/>
      <c r="CC110" s="979"/>
      <c r="CD110" s="979"/>
      <c r="CE110" s="979"/>
      <c r="CF110" s="993">
        <v>201.6</v>
      </c>
      <c r="CG110" s="994"/>
      <c r="CH110" s="994"/>
      <c r="CI110" s="994"/>
      <c r="CJ110" s="994"/>
      <c r="CK110" s="995" t="s">
        <v>432</v>
      </c>
      <c r="CL110" s="996"/>
      <c r="CM110" s="975" t="s">
        <v>433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434</v>
      </c>
      <c r="DH110" s="979"/>
      <c r="DI110" s="979"/>
      <c r="DJ110" s="979"/>
      <c r="DK110" s="979"/>
      <c r="DL110" s="979" t="s">
        <v>129</v>
      </c>
      <c r="DM110" s="979"/>
      <c r="DN110" s="979"/>
      <c r="DO110" s="979"/>
      <c r="DP110" s="979"/>
      <c r="DQ110" s="979" t="s">
        <v>129</v>
      </c>
      <c r="DR110" s="979"/>
      <c r="DS110" s="979"/>
      <c r="DT110" s="979"/>
      <c r="DU110" s="979"/>
      <c r="DV110" s="980" t="s">
        <v>129</v>
      </c>
      <c r="DW110" s="980"/>
      <c r="DX110" s="980"/>
      <c r="DY110" s="980"/>
      <c r="DZ110" s="981"/>
    </row>
    <row r="111" spans="1:131" s="246" customFormat="1" ht="26.25" customHeight="1" x14ac:dyDescent="0.15">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v>8390</v>
      </c>
      <c r="AB111" s="986"/>
      <c r="AC111" s="986"/>
      <c r="AD111" s="986"/>
      <c r="AE111" s="987"/>
      <c r="AF111" s="988" t="s">
        <v>434</v>
      </c>
      <c r="AG111" s="986"/>
      <c r="AH111" s="986"/>
      <c r="AI111" s="986"/>
      <c r="AJ111" s="987"/>
      <c r="AK111" s="988" t="s">
        <v>129</v>
      </c>
      <c r="AL111" s="986"/>
      <c r="AM111" s="986"/>
      <c r="AN111" s="986"/>
      <c r="AO111" s="987"/>
      <c r="AP111" s="989" t="s">
        <v>129</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t="s">
        <v>129</v>
      </c>
      <c r="BR111" s="972"/>
      <c r="BS111" s="972"/>
      <c r="BT111" s="972"/>
      <c r="BU111" s="972"/>
      <c r="BV111" s="972" t="s">
        <v>129</v>
      </c>
      <c r="BW111" s="972"/>
      <c r="BX111" s="972"/>
      <c r="BY111" s="972"/>
      <c r="BZ111" s="972"/>
      <c r="CA111" s="972" t="s">
        <v>434</v>
      </c>
      <c r="CB111" s="972"/>
      <c r="CC111" s="972"/>
      <c r="CD111" s="972"/>
      <c r="CE111" s="972"/>
      <c r="CF111" s="966" t="s">
        <v>129</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129</v>
      </c>
      <c r="DH111" s="972"/>
      <c r="DI111" s="972"/>
      <c r="DJ111" s="972"/>
      <c r="DK111" s="972"/>
      <c r="DL111" s="972" t="s">
        <v>129</v>
      </c>
      <c r="DM111" s="972"/>
      <c r="DN111" s="972"/>
      <c r="DO111" s="972"/>
      <c r="DP111" s="972"/>
      <c r="DQ111" s="972" t="s">
        <v>129</v>
      </c>
      <c r="DR111" s="972"/>
      <c r="DS111" s="972"/>
      <c r="DT111" s="972"/>
      <c r="DU111" s="972"/>
      <c r="DV111" s="973" t="s">
        <v>129</v>
      </c>
      <c r="DW111" s="973"/>
      <c r="DX111" s="973"/>
      <c r="DY111" s="973"/>
      <c r="DZ111" s="974"/>
    </row>
    <row r="112" spans="1:131" s="246" customFormat="1" ht="26.25" customHeight="1" x14ac:dyDescent="0.15">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7125</v>
      </c>
      <c r="AB112" s="1011"/>
      <c r="AC112" s="1011"/>
      <c r="AD112" s="1011"/>
      <c r="AE112" s="1012"/>
      <c r="AF112" s="1013" t="s">
        <v>129</v>
      </c>
      <c r="AG112" s="1011"/>
      <c r="AH112" s="1011"/>
      <c r="AI112" s="1011"/>
      <c r="AJ112" s="1012"/>
      <c r="AK112" s="1013" t="s">
        <v>129</v>
      </c>
      <c r="AL112" s="1011"/>
      <c r="AM112" s="1011"/>
      <c r="AN112" s="1011"/>
      <c r="AO112" s="1012"/>
      <c r="AP112" s="1014" t="s">
        <v>434</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699558</v>
      </c>
      <c r="BR112" s="972"/>
      <c r="BS112" s="972"/>
      <c r="BT112" s="972"/>
      <c r="BU112" s="972"/>
      <c r="BV112" s="972">
        <v>769831</v>
      </c>
      <c r="BW112" s="972"/>
      <c r="BX112" s="972"/>
      <c r="BY112" s="972"/>
      <c r="BZ112" s="972"/>
      <c r="CA112" s="972">
        <v>802811</v>
      </c>
      <c r="CB112" s="972"/>
      <c r="CC112" s="972"/>
      <c r="CD112" s="972"/>
      <c r="CE112" s="972"/>
      <c r="CF112" s="966">
        <v>47</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129</v>
      </c>
      <c r="DH112" s="972"/>
      <c r="DI112" s="972"/>
      <c r="DJ112" s="972"/>
      <c r="DK112" s="972"/>
      <c r="DL112" s="972" t="s">
        <v>129</v>
      </c>
      <c r="DM112" s="972"/>
      <c r="DN112" s="972"/>
      <c r="DO112" s="972"/>
      <c r="DP112" s="972"/>
      <c r="DQ112" s="972" t="s">
        <v>129</v>
      </c>
      <c r="DR112" s="972"/>
      <c r="DS112" s="972"/>
      <c r="DT112" s="972"/>
      <c r="DU112" s="972"/>
      <c r="DV112" s="973" t="s">
        <v>129</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84635</v>
      </c>
      <c r="AB113" s="986"/>
      <c r="AC113" s="986"/>
      <c r="AD113" s="986"/>
      <c r="AE113" s="987"/>
      <c r="AF113" s="988">
        <v>82638</v>
      </c>
      <c r="AG113" s="986"/>
      <c r="AH113" s="986"/>
      <c r="AI113" s="986"/>
      <c r="AJ113" s="987"/>
      <c r="AK113" s="988">
        <v>69400</v>
      </c>
      <c r="AL113" s="986"/>
      <c r="AM113" s="986"/>
      <c r="AN113" s="986"/>
      <c r="AO113" s="987"/>
      <c r="AP113" s="989">
        <v>4.0999999999999996</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198718</v>
      </c>
      <c r="BR113" s="972"/>
      <c r="BS113" s="972"/>
      <c r="BT113" s="972"/>
      <c r="BU113" s="972"/>
      <c r="BV113" s="972">
        <v>170946</v>
      </c>
      <c r="BW113" s="972"/>
      <c r="BX113" s="972"/>
      <c r="BY113" s="972"/>
      <c r="BZ113" s="972"/>
      <c r="CA113" s="972">
        <v>142785</v>
      </c>
      <c r="CB113" s="972"/>
      <c r="CC113" s="972"/>
      <c r="CD113" s="972"/>
      <c r="CE113" s="972"/>
      <c r="CF113" s="966">
        <v>8.4</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129</v>
      </c>
      <c r="DH113" s="1011"/>
      <c r="DI113" s="1011"/>
      <c r="DJ113" s="1011"/>
      <c r="DK113" s="1012"/>
      <c r="DL113" s="1013" t="s">
        <v>129</v>
      </c>
      <c r="DM113" s="1011"/>
      <c r="DN113" s="1011"/>
      <c r="DO113" s="1011"/>
      <c r="DP113" s="1012"/>
      <c r="DQ113" s="1013" t="s">
        <v>129</v>
      </c>
      <c r="DR113" s="1011"/>
      <c r="DS113" s="1011"/>
      <c r="DT113" s="1011"/>
      <c r="DU113" s="1012"/>
      <c r="DV113" s="1014" t="s">
        <v>129</v>
      </c>
      <c r="DW113" s="1015"/>
      <c r="DX113" s="1015"/>
      <c r="DY113" s="1015"/>
      <c r="DZ113" s="1016"/>
    </row>
    <row r="114" spans="1:130" s="246" customFormat="1" ht="26.25" customHeight="1" x14ac:dyDescent="0.15">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23375</v>
      </c>
      <c r="AB114" s="1011"/>
      <c r="AC114" s="1011"/>
      <c r="AD114" s="1011"/>
      <c r="AE114" s="1012"/>
      <c r="AF114" s="1013">
        <v>23547</v>
      </c>
      <c r="AG114" s="1011"/>
      <c r="AH114" s="1011"/>
      <c r="AI114" s="1011"/>
      <c r="AJ114" s="1012"/>
      <c r="AK114" s="1013">
        <v>22105</v>
      </c>
      <c r="AL114" s="1011"/>
      <c r="AM114" s="1011"/>
      <c r="AN114" s="1011"/>
      <c r="AO114" s="1012"/>
      <c r="AP114" s="1014">
        <v>1.3</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600265</v>
      </c>
      <c r="BR114" s="972"/>
      <c r="BS114" s="972"/>
      <c r="BT114" s="972"/>
      <c r="BU114" s="972"/>
      <c r="BV114" s="972">
        <v>578625</v>
      </c>
      <c r="BW114" s="972"/>
      <c r="BX114" s="972"/>
      <c r="BY114" s="972"/>
      <c r="BZ114" s="972"/>
      <c r="CA114" s="972">
        <v>509447</v>
      </c>
      <c r="CB114" s="972"/>
      <c r="CC114" s="972"/>
      <c r="CD114" s="972"/>
      <c r="CE114" s="972"/>
      <c r="CF114" s="966">
        <v>29.8</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129</v>
      </c>
      <c r="DH114" s="1011"/>
      <c r="DI114" s="1011"/>
      <c r="DJ114" s="1011"/>
      <c r="DK114" s="1012"/>
      <c r="DL114" s="1013" t="s">
        <v>129</v>
      </c>
      <c r="DM114" s="1011"/>
      <c r="DN114" s="1011"/>
      <c r="DO114" s="1011"/>
      <c r="DP114" s="1012"/>
      <c r="DQ114" s="1013" t="s">
        <v>129</v>
      </c>
      <c r="DR114" s="1011"/>
      <c r="DS114" s="1011"/>
      <c r="DT114" s="1011"/>
      <c r="DU114" s="1012"/>
      <c r="DV114" s="1014" t="s">
        <v>129</v>
      </c>
      <c r="DW114" s="1015"/>
      <c r="DX114" s="1015"/>
      <c r="DY114" s="1015"/>
      <c r="DZ114" s="1016"/>
    </row>
    <row r="115" spans="1:130" s="246" customFormat="1" ht="26.25" customHeight="1" x14ac:dyDescent="0.15">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129</v>
      </c>
      <c r="AB115" s="986"/>
      <c r="AC115" s="986"/>
      <c r="AD115" s="986"/>
      <c r="AE115" s="987"/>
      <c r="AF115" s="988" t="s">
        <v>129</v>
      </c>
      <c r="AG115" s="986"/>
      <c r="AH115" s="986"/>
      <c r="AI115" s="986"/>
      <c r="AJ115" s="987"/>
      <c r="AK115" s="988" t="s">
        <v>129</v>
      </c>
      <c r="AL115" s="986"/>
      <c r="AM115" s="986"/>
      <c r="AN115" s="986"/>
      <c r="AO115" s="987"/>
      <c r="AP115" s="989" t="s">
        <v>129</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129</v>
      </c>
      <c r="BR115" s="972"/>
      <c r="BS115" s="972"/>
      <c r="BT115" s="972"/>
      <c r="BU115" s="972"/>
      <c r="BV115" s="972" t="s">
        <v>129</v>
      </c>
      <c r="BW115" s="972"/>
      <c r="BX115" s="972"/>
      <c r="BY115" s="972"/>
      <c r="BZ115" s="972"/>
      <c r="CA115" s="972" t="s">
        <v>129</v>
      </c>
      <c r="CB115" s="972"/>
      <c r="CC115" s="972"/>
      <c r="CD115" s="972"/>
      <c r="CE115" s="972"/>
      <c r="CF115" s="966" t="s">
        <v>129</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434</v>
      </c>
      <c r="DH115" s="1011"/>
      <c r="DI115" s="1011"/>
      <c r="DJ115" s="1011"/>
      <c r="DK115" s="1012"/>
      <c r="DL115" s="1013" t="s">
        <v>129</v>
      </c>
      <c r="DM115" s="1011"/>
      <c r="DN115" s="1011"/>
      <c r="DO115" s="1011"/>
      <c r="DP115" s="1012"/>
      <c r="DQ115" s="1013" t="s">
        <v>129</v>
      </c>
      <c r="DR115" s="1011"/>
      <c r="DS115" s="1011"/>
      <c r="DT115" s="1011"/>
      <c r="DU115" s="1012"/>
      <c r="DV115" s="1014" t="s">
        <v>129</v>
      </c>
      <c r="DW115" s="1015"/>
      <c r="DX115" s="1015"/>
      <c r="DY115" s="1015"/>
      <c r="DZ115" s="1016"/>
    </row>
    <row r="116" spans="1:130" s="246" customFormat="1" ht="26.25" customHeight="1" x14ac:dyDescent="0.15">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129</v>
      </c>
      <c r="AB116" s="1011"/>
      <c r="AC116" s="1011"/>
      <c r="AD116" s="1011"/>
      <c r="AE116" s="1012"/>
      <c r="AF116" s="1013" t="s">
        <v>129</v>
      </c>
      <c r="AG116" s="1011"/>
      <c r="AH116" s="1011"/>
      <c r="AI116" s="1011"/>
      <c r="AJ116" s="1012"/>
      <c r="AK116" s="1013" t="s">
        <v>129</v>
      </c>
      <c r="AL116" s="1011"/>
      <c r="AM116" s="1011"/>
      <c r="AN116" s="1011"/>
      <c r="AO116" s="1012"/>
      <c r="AP116" s="1014" t="s">
        <v>129</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129</v>
      </c>
      <c r="BR116" s="972"/>
      <c r="BS116" s="972"/>
      <c r="BT116" s="972"/>
      <c r="BU116" s="972"/>
      <c r="BV116" s="972" t="s">
        <v>434</v>
      </c>
      <c r="BW116" s="972"/>
      <c r="BX116" s="972"/>
      <c r="BY116" s="972"/>
      <c r="BZ116" s="972"/>
      <c r="CA116" s="972" t="s">
        <v>129</v>
      </c>
      <c r="CB116" s="972"/>
      <c r="CC116" s="972"/>
      <c r="CD116" s="972"/>
      <c r="CE116" s="972"/>
      <c r="CF116" s="966" t="s">
        <v>129</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129</v>
      </c>
      <c r="DH116" s="1011"/>
      <c r="DI116" s="1011"/>
      <c r="DJ116" s="1011"/>
      <c r="DK116" s="1012"/>
      <c r="DL116" s="1013" t="s">
        <v>129</v>
      </c>
      <c r="DM116" s="1011"/>
      <c r="DN116" s="1011"/>
      <c r="DO116" s="1011"/>
      <c r="DP116" s="1012"/>
      <c r="DQ116" s="1013" t="s">
        <v>129</v>
      </c>
      <c r="DR116" s="1011"/>
      <c r="DS116" s="1011"/>
      <c r="DT116" s="1011"/>
      <c r="DU116" s="1012"/>
      <c r="DV116" s="1014" t="s">
        <v>434</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502388</v>
      </c>
      <c r="AB117" s="1029"/>
      <c r="AC117" s="1029"/>
      <c r="AD117" s="1029"/>
      <c r="AE117" s="1030"/>
      <c r="AF117" s="1031">
        <v>466586</v>
      </c>
      <c r="AG117" s="1029"/>
      <c r="AH117" s="1029"/>
      <c r="AI117" s="1029"/>
      <c r="AJ117" s="1030"/>
      <c r="AK117" s="1031">
        <v>425328</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129</v>
      </c>
      <c r="BR117" s="972"/>
      <c r="BS117" s="972"/>
      <c r="BT117" s="972"/>
      <c r="BU117" s="972"/>
      <c r="BV117" s="972" t="s">
        <v>129</v>
      </c>
      <c r="BW117" s="972"/>
      <c r="BX117" s="972"/>
      <c r="BY117" s="972"/>
      <c r="BZ117" s="972"/>
      <c r="CA117" s="972" t="s">
        <v>129</v>
      </c>
      <c r="CB117" s="972"/>
      <c r="CC117" s="972"/>
      <c r="CD117" s="972"/>
      <c r="CE117" s="972"/>
      <c r="CF117" s="966" t="s">
        <v>129</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129</v>
      </c>
      <c r="DH117" s="1011"/>
      <c r="DI117" s="1011"/>
      <c r="DJ117" s="1011"/>
      <c r="DK117" s="1012"/>
      <c r="DL117" s="1013" t="s">
        <v>129</v>
      </c>
      <c r="DM117" s="1011"/>
      <c r="DN117" s="1011"/>
      <c r="DO117" s="1011"/>
      <c r="DP117" s="1012"/>
      <c r="DQ117" s="1013" t="s">
        <v>129</v>
      </c>
      <c r="DR117" s="1011"/>
      <c r="DS117" s="1011"/>
      <c r="DT117" s="1011"/>
      <c r="DU117" s="1012"/>
      <c r="DV117" s="1014" t="s">
        <v>129</v>
      </c>
      <c r="DW117" s="1015"/>
      <c r="DX117" s="1015"/>
      <c r="DY117" s="1015"/>
      <c r="DZ117" s="1016"/>
    </row>
    <row r="118" spans="1:130" s="246" customFormat="1" ht="26.25" customHeight="1" x14ac:dyDescent="0.15">
      <c r="A118" s="956" t="s">
        <v>429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427</v>
      </c>
      <c r="AB118" s="937"/>
      <c r="AC118" s="937"/>
      <c r="AD118" s="937"/>
      <c r="AE118" s="938"/>
      <c r="AF118" s="936" t="s">
        <v>305</v>
      </c>
      <c r="AG118" s="937"/>
      <c r="AH118" s="937"/>
      <c r="AI118" s="937"/>
      <c r="AJ118" s="938"/>
      <c r="AK118" s="936" t="s">
        <v>304</v>
      </c>
      <c r="AL118" s="937"/>
      <c r="AM118" s="937"/>
      <c r="AN118" s="937"/>
      <c r="AO118" s="938"/>
      <c r="AP118" s="1023" t="s">
        <v>428</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129</v>
      </c>
      <c r="BR118" s="1050"/>
      <c r="BS118" s="1050"/>
      <c r="BT118" s="1050"/>
      <c r="BU118" s="1050"/>
      <c r="BV118" s="1050" t="s">
        <v>129</v>
      </c>
      <c r="BW118" s="1050"/>
      <c r="BX118" s="1050"/>
      <c r="BY118" s="1050"/>
      <c r="BZ118" s="1050"/>
      <c r="CA118" s="1050" t="s">
        <v>129</v>
      </c>
      <c r="CB118" s="1050"/>
      <c r="CC118" s="1050"/>
      <c r="CD118" s="1050"/>
      <c r="CE118" s="1050"/>
      <c r="CF118" s="966" t="s">
        <v>129</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129</v>
      </c>
      <c r="DH118" s="1011"/>
      <c r="DI118" s="1011"/>
      <c r="DJ118" s="1011"/>
      <c r="DK118" s="1012"/>
      <c r="DL118" s="1013" t="s">
        <v>129</v>
      </c>
      <c r="DM118" s="1011"/>
      <c r="DN118" s="1011"/>
      <c r="DO118" s="1011"/>
      <c r="DP118" s="1012"/>
      <c r="DQ118" s="1013" t="s">
        <v>129</v>
      </c>
      <c r="DR118" s="1011"/>
      <c r="DS118" s="1011"/>
      <c r="DT118" s="1011"/>
      <c r="DU118" s="1012"/>
      <c r="DV118" s="1014" t="s">
        <v>129</v>
      </c>
      <c r="DW118" s="1015"/>
      <c r="DX118" s="1015"/>
      <c r="DY118" s="1015"/>
      <c r="DZ118" s="1016"/>
    </row>
    <row r="119" spans="1:130" s="246" customFormat="1" ht="26.25" customHeight="1" x14ac:dyDescent="0.15">
      <c r="A119" s="1110" t="s">
        <v>432</v>
      </c>
      <c r="B119" s="996"/>
      <c r="C119" s="975" t="s">
        <v>433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459</v>
      </c>
      <c r="BP119" s="1058"/>
      <c r="BQ119" s="1049">
        <v>4816835</v>
      </c>
      <c r="BR119" s="1050"/>
      <c r="BS119" s="1050"/>
      <c r="BT119" s="1050"/>
      <c r="BU119" s="1050"/>
      <c r="BV119" s="1050">
        <v>4952927</v>
      </c>
      <c r="BW119" s="1050"/>
      <c r="BX119" s="1050"/>
      <c r="BY119" s="1050"/>
      <c r="BZ119" s="1050"/>
      <c r="CA119" s="1050">
        <v>4897002</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129</v>
      </c>
      <c r="DH119" s="1036"/>
      <c r="DI119" s="1036"/>
      <c r="DJ119" s="1036"/>
      <c r="DK119" s="1037"/>
      <c r="DL119" s="1035" t="s">
        <v>129</v>
      </c>
      <c r="DM119" s="1036"/>
      <c r="DN119" s="1036"/>
      <c r="DO119" s="1036"/>
      <c r="DP119" s="1037"/>
      <c r="DQ119" s="1035" t="s">
        <v>129</v>
      </c>
      <c r="DR119" s="1036"/>
      <c r="DS119" s="1036"/>
      <c r="DT119" s="1036"/>
      <c r="DU119" s="1037"/>
      <c r="DV119" s="1038" t="s">
        <v>129</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129</v>
      </c>
      <c r="AB120" s="1011"/>
      <c r="AC120" s="1011"/>
      <c r="AD120" s="1011"/>
      <c r="AE120" s="1012"/>
      <c r="AF120" s="1013" t="s">
        <v>129</v>
      </c>
      <c r="AG120" s="1011"/>
      <c r="AH120" s="1011"/>
      <c r="AI120" s="1011"/>
      <c r="AJ120" s="1012"/>
      <c r="AK120" s="1013" t="s">
        <v>129</v>
      </c>
      <c r="AL120" s="1011"/>
      <c r="AM120" s="1011"/>
      <c r="AN120" s="1011"/>
      <c r="AO120" s="1012"/>
      <c r="AP120" s="1014" t="s">
        <v>129</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2089189</v>
      </c>
      <c r="BR120" s="979"/>
      <c r="BS120" s="979"/>
      <c r="BT120" s="979"/>
      <c r="BU120" s="979"/>
      <c r="BV120" s="979">
        <v>2024210</v>
      </c>
      <c r="BW120" s="979"/>
      <c r="BX120" s="979"/>
      <c r="BY120" s="979"/>
      <c r="BZ120" s="979"/>
      <c r="CA120" s="979">
        <v>8714008</v>
      </c>
      <c r="CB120" s="979"/>
      <c r="CC120" s="979"/>
      <c r="CD120" s="979"/>
      <c r="CE120" s="979"/>
      <c r="CF120" s="993">
        <v>510.4</v>
      </c>
      <c r="CG120" s="994"/>
      <c r="CH120" s="994"/>
      <c r="CI120" s="994"/>
      <c r="CJ120" s="994"/>
      <c r="CK120" s="1059" t="s">
        <v>463</v>
      </c>
      <c r="CL120" s="1060"/>
      <c r="CM120" s="1060"/>
      <c r="CN120" s="1060"/>
      <c r="CO120" s="1061"/>
      <c r="CP120" s="1067" t="s">
        <v>408</v>
      </c>
      <c r="CQ120" s="1068"/>
      <c r="CR120" s="1068"/>
      <c r="CS120" s="1068"/>
      <c r="CT120" s="1068"/>
      <c r="CU120" s="1068"/>
      <c r="CV120" s="1068"/>
      <c r="CW120" s="1068"/>
      <c r="CX120" s="1068"/>
      <c r="CY120" s="1068"/>
      <c r="CZ120" s="1068"/>
      <c r="DA120" s="1068"/>
      <c r="DB120" s="1068"/>
      <c r="DC120" s="1068"/>
      <c r="DD120" s="1068"/>
      <c r="DE120" s="1068"/>
      <c r="DF120" s="1069"/>
      <c r="DG120" s="978">
        <v>383041</v>
      </c>
      <c r="DH120" s="979"/>
      <c r="DI120" s="979"/>
      <c r="DJ120" s="979"/>
      <c r="DK120" s="979"/>
      <c r="DL120" s="979">
        <v>456024</v>
      </c>
      <c r="DM120" s="979"/>
      <c r="DN120" s="979"/>
      <c r="DO120" s="979"/>
      <c r="DP120" s="979"/>
      <c r="DQ120" s="979">
        <v>505966</v>
      </c>
      <c r="DR120" s="979"/>
      <c r="DS120" s="979"/>
      <c r="DT120" s="979"/>
      <c r="DU120" s="979"/>
      <c r="DV120" s="980">
        <v>29.6</v>
      </c>
      <c r="DW120" s="980"/>
      <c r="DX120" s="980"/>
      <c r="DY120" s="980"/>
      <c r="DZ120" s="981"/>
    </row>
    <row r="121" spans="1:130" s="246" customFormat="1" ht="26.25" customHeight="1" x14ac:dyDescent="0.15">
      <c r="A121" s="1111"/>
      <c r="B121" s="998"/>
      <c r="C121" s="1019" t="s">
        <v>464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129</v>
      </c>
      <c r="AG121" s="1011"/>
      <c r="AH121" s="1011"/>
      <c r="AI121" s="1011"/>
      <c r="AJ121" s="1012"/>
      <c r="AK121" s="1013" t="s">
        <v>129</v>
      </c>
      <c r="AL121" s="1011"/>
      <c r="AM121" s="1011"/>
      <c r="AN121" s="1011"/>
      <c r="AO121" s="1012"/>
      <c r="AP121" s="1014" t="s">
        <v>129</v>
      </c>
      <c r="AQ121" s="1015"/>
      <c r="AR121" s="1015"/>
      <c r="AS121" s="1015"/>
      <c r="AT121" s="1016"/>
      <c r="AU121" s="1044"/>
      <c r="AV121" s="1045"/>
      <c r="AW121" s="1045"/>
      <c r="AX121" s="1045"/>
      <c r="AY121" s="1046"/>
      <c r="AZ121" s="1001" t="s">
        <v>465</v>
      </c>
      <c r="BA121" s="1002"/>
      <c r="BB121" s="1002"/>
      <c r="BC121" s="1002"/>
      <c r="BD121" s="1002"/>
      <c r="BE121" s="1002"/>
      <c r="BF121" s="1002"/>
      <c r="BG121" s="1002"/>
      <c r="BH121" s="1002"/>
      <c r="BI121" s="1002"/>
      <c r="BJ121" s="1002"/>
      <c r="BK121" s="1002"/>
      <c r="BL121" s="1002"/>
      <c r="BM121" s="1002"/>
      <c r="BN121" s="1002"/>
      <c r="BO121" s="1002"/>
      <c r="BP121" s="1003"/>
      <c r="BQ121" s="971">
        <v>420129</v>
      </c>
      <c r="BR121" s="972"/>
      <c r="BS121" s="972"/>
      <c r="BT121" s="972"/>
      <c r="BU121" s="972"/>
      <c r="BV121" s="972">
        <v>373607</v>
      </c>
      <c r="BW121" s="972"/>
      <c r="BX121" s="972"/>
      <c r="BY121" s="972"/>
      <c r="BZ121" s="972"/>
      <c r="CA121" s="972">
        <v>407607</v>
      </c>
      <c r="CB121" s="972"/>
      <c r="CC121" s="972"/>
      <c r="CD121" s="972"/>
      <c r="CE121" s="972"/>
      <c r="CF121" s="966">
        <v>23.9</v>
      </c>
      <c r="CG121" s="967"/>
      <c r="CH121" s="967"/>
      <c r="CI121" s="967"/>
      <c r="CJ121" s="967"/>
      <c r="CK121" s="1062"/>
      <c r="CL121" s="1063"/>
      <c r="CM121" s="1063"/>
      <c r="CN121" s="1063"/>
      <c r="CO121" s="1064"/>
      <c r="CP121" s="1072" t="s">
        <v>406</v>
      </c>
      <c r="CQ121" s="1073"/>
      <c r="CR121" s="1073"/>
      <c r="CS121" s="1073"/>
      <c r="CT121" s="1073"/>
      <c r="CU121" s="1073"/>
      <c r="CV121" s="1073"/>
      <c r="CW121" s="1073"/>
      <c r="CX121" s="1073"/>
      <c r="CY121" s="1073"/>
      <c r="CZ121" s="1073"/>
      <c r="DA121" s="1073"/>
      <c r="DB121" s="1073"/>
      <c r="DC121" s="1073"/>
      <c r="DD121" s="1073"/>
      <c r="DE121" s="1073"/>
      <c r="DF121" s="1074"/>
      <c r="DG121" s="971">
        <v>125215</v>
      </c>
      <c r="DH121" s="972"/>
      <c r="DI121" s="972"/>
      <c r="DJ121" s="972"/>
      <c r="DK121" s="972"/>
      <c r="DL121" s="972">
        <v>115036</v>
      </c>
      <c r="DM121" s="972"/>
      <c r="DN121" s="972"/>
      <c r="DO121" s="972"/>
      <c r="DP121" s="972"/>
      <c r="DQ121" s="972">
        <v>106978</v>
      </c>
      <c r="DR121" s="972"/>
      <c r="DS121" s="972"/>
      <c r="DT121" s="972"/>
      <c r="DU121" s="972"/>
      <c r="DV121" s="973">
        <v>6.3</v>
      </c>
      <c r="DW121" s="973"/>
      <c r="DX121" s="973"/>
      <c r="DY121" s="973"/>
      <c r="DZ121" s="974"/>
    </row>
    <row r="122" spans="1:130" s="246" customFormat="1" ht="26.25" customHeight="1" x14ac:dyDescent="0.15">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129</v>
      </c>
      <c r="AB122" s="1011"/>
      <c r="AC122" s="1011"/>
      <c r="AD122" s="1011"/>
      <c r="AE122" s="1012"/>
      <c r="AF122" s="1013" t="s">
        <v>129</v>
      </c>
      <c r="AG122" s="1011"/>
      <c r="AH122" s="1011"/>
      <c r="AI122" s="1011"/>
      <c r="AJ122" s="1012"/>
      <c r="AK122" s="1013" t="s">
        <v>129</v>
      </c>
      <c r="AL122" s="1011"/>
      <c r="AM122" s="1011"/>
      <c r="AN122" s="1011"/>
      <c r="AO122" s="1012"/>
      <c r="AP122" s="1014" t="s">
        <v>129</v>
      </c>
      <c r="AQ122" s="1015"/>
      <c r="AR122" s="1015"/>
      <c r="AS122" s="1015"/>
      <c r="AT122" s="1016"/>
      <c r="AU122" s="1044"/>
      <c r="AV122" s="1045"/>
      <c r="AW122" s="1045"/>
      <c r="AX122" s="1045"/>
      <c r="AY122" s="1046"/>
      <c r="AZ122" s="1026" t="s">
        <v>466</v>
      </c>
      <c r="BA122" s="1017"/>
      <c r="BB122" s="1017"/>
      <c r="BC122" s="1017"/>
      <c r="BD122" s="1017"/>
      <c r="BE122" s="1017"/>
      <c r="BF122" s="1017"/>
      <c r="BG122" s="1017"/>
      <c r="BH122" s="1017"/>
      <c r="BI122" s="1017"/>
      <c r="BJ122" s="1017"/>
      <c r="BK122" s="1017"/>
      <c r="BL122" s="1017"/>
      <c r="BM122" s="1017"/>
      <c r="BN122" s="1017"/>
      <c r="BO122" s="1017"/>
      <c r="BP122" s="1018"/>
      <c r="BQ122" s="1049">
        <v>3132856</v>
      </c>
      <c r="BR122" s="1050"/>
      <c r="BS122" s="1050"/>
      <c r="BT122" s="1050"/>
      <c r="BU122" s="1050"/>
      <c r="BV122" s="1050">
        <v>3300918</v>
      </c>
      <c r="BW122" s="1050"/>
      <c r="BX122" s="1050"/>
      <c r="BY122" s="1050"/>
      <c r="BZ122" s="1050"/>
      <c r="CA122" s="1050">
        <v>3469785</v>
      </c>
      <c r="CB122" s="1050"/>
      <c r="CC122" s="1050"/>
      <c r="CD122" s="1050"/>
      <c r="CE122" s="1050"/>
      <c r="CF122" s="1070">
        <v>203.2</v>
      </c>
      <c r="CG122" s="1071"/>
      <c r="CH122" s="1071"/>
      <c r="CI122" s="1071"/>
      <c r="CJ122" s="1071"/>
      <c r="CK122" s="1062"/>
      <c r="CL122" s="1063"/>
      <c r="CM122" s="1063"/>
      <c r="CN122" s="1063"/>
      <c r="CO122" s="1064"/>
      <c r="CP122" s="1072" t="s">
        <v>403</v>
      </c>
      <c r="CQ122" s="1073"/>
      <c r="CR122" s="1073"/>
      <c r="CS122" s="1073"/>
      <c r="CT122" s="1073"/>
      <c r="CU122" s="1073"/>
      <c r="CV122" s="1073"/>
      <c r="CW122" s="1073"/>
      <c r="CX122" s="1073"/>
      <c r="CY122" s="1073"/>
      <c r="CZ122" s="1073"/>
      <c r="DA122" s="1073"/>
      <c r="DB122" s="1073"/>
      <c r="DC122" s="1073"/>
      <c r="DD122" s="1073"/>
      <c r="DE122" s="1073"/>
      <c r="DF122" s="1074"/>
      <c r="DG122" s="971">
        <v>59540</v>
      </c>
      <c r="DH122" s="972"/>
      <c r="DI122" s="972"/>
      <c r="DJ122" s="972"/>
      <c r="DK122" s="972"/>
      <c r="DL122" s="972">
        <v>60608</v>
      </c>
      <c r="DM122" s="972"/>
      <c r="DN122" s="972"/>
      <c r="DO122" s="972"/>
      <c r="DP122" s="972"/>
      <c r="DQ122" s="972">
        <v>59730</v>
      </c>
      <c r="DR122" s="972"/>
      <c r="DS122" s="972"/>
      <c r="DT122" s="972"/>
      <c r="DU122" s="972"/>
      <c r="DV122" s="973">
        <v>3.5</v>
      </c>
      <c r="DW122" s="973"/>
      <c r="DX122" s="973"/>
      <c r="DY122" s="973"/>
      <c r="DZ122" s="974"/>
    </row>
    <row r="123" spans="1:130" s="246" customFormat="1" ht="26.25" customHeight="1" x14ac:dyDescent="0.15">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129</v>
      </c>
      <c r="AB123" s="1011"/>
      <c r="AC123" s="1011"/>
      <c r="AD123" s="1011"/>
      <c r="AE123" s="1012"/>
      <c r="AF123" s="1013" t="s">
        <v>129</v>
      </c>
      <c r="AG123" s="1011"/>
      <c r="AH123" s="1011"/>
      <c r="AI123" s="1011"/>
      <c r="AJ123" s="1012"/>
      <c r="AK123" s="1013" t="s">
        <v>129</v>
      </c>
      <c r="AL123" s="1011"/>
      <c r="AM123" s="1011"/>
      <c r="AN123" s="1011"/>
      <c r="AO123" s="1012"/>
      <c r="AP123" s="1014" t="s">
        <v>129</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467</v>
      </c>
      <c r="BP123" s="1058"/>
      <c r="BQ123" s="1117">
        <v>5642174</v>
      </c>
      <c r="BR123" s="1118"/>
      <c r="BS123" s="1118"/>
      <c r="BT123" s="1118"/>
      <c r="BU123" s="1118"/>
      <c r="BV123" s="1118">
        <v>5698735</v>
      </c>
      <c r="BW123" s="1118"/>
      <c r="BX123" s="1118"/>
      <c r="BY123" s="1118"/>
      <c r="BZ123" s="1118"/>
      <c r="CA123" s="1118">
        <v>12591400</v>
      </c>
      <c r="CB123" s="1118"/>
      <c r="CC123" s="1118"/>
      <c r="CD123" s="1118"/>
      <c r="CE123" s="1118"/>
      <c r="CF123" s="1051"/>
      <c r="CG123" s="1052"/>
      <c r="CH123" s="1052"/>
      <c r="CI123" s="1052"/>
      <c r="CJ123" s="1053"/>
      <c r="CK123" s="1062"/>
      <c r="CL123" s="1063"/>
      <c r="CM123" s="1063"/>
      <c r="CN123" s="1063"/>
      <c r="CO123" s="1064"/>
      <c r="CP123" s="1072" t="s">
        <v>404</v>
      </c>
      <c r="CQ123" s="1073"/>
      <c r="CR123" s="1073"/>
      <c r="CS123" s="1073"/>
      <c r="CT123" s="1073"/>
      <c r="CU123" s="1073"/>
      <c r="CV123" s="1073"/>
      <c r="CW123" s="1073"/>
      <c r="CX123" s="1073"/>
      <c r="CY123" s="1073"/>
      <c r="CZ123" s="1073"/>
      <c r="DA123" s="1073"/>
      <c r="DB123" s="1073"/>
      <c r="DC123" s="1073"/>
      <c r="DD123" s="1073"/>
      <c r="DE123" s="1073"/>
      <c r="DF123" s="1074"/>
      <c r="DG123" s="1010">
        <v>51334</v>
      </c>
      <c r="DH123" s="1011"/>
      <c r="DI123" s="1011"/>
      <c r="DJ123" s="1011"/>
      <c r="DK123" s="1012"/>
      <c r="DL123" s="1013">
        <v>56598</v>
      </c>
      <c r="DM123" s="1011"/>
      <c r="DN123" s="1011"/>
      <c r="DO123" s="1011"/>
      <c r="DP123" s="1012"/>
      <c r="DQ123" s="1013">
        <v>53577</v>
      </c>
      <c r="DR123" s="1011"/>
      <c r="DS123" s="1011"/>
      <c r="DT123" s="1011"/>
      <c r="DU123" s="1012"/>
      <c r="DV123" s="1014">
        <v>3.1</v>
      </c>
      <c r="DW123" s="1015"/>
      <c r="DX123" s="1015"/>
      <c r="DY123" s="1015"/>
      <c r="DZ123" s="1016"/>
    </row>
    <row r="124" spans="1:130" s="246" customFormat="1" ht="26.25" customHeight="1" thickBot="1" x14ac:dyDescent="0.2">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129</v>
      </c>
      <c r="AB124" s="1011"/>
      <c r="AC124" s="1011"/>
      <c r="AD124" s="1011"/>
      <c r="AE124" s="1012"/>
      <c r="AF124" s="1013" t="s">
        <v>129</v>
      </c>
      <c r="AG124" s="1011"/>
      <c r="AH124" s="1011"/>
      <c r="AI124" s="1011"/>
      <c r="AJ124" s="1012"/>
      <c r="AK124" s="1013" t="s">
        <v>129</v>
      </c>
      <c r="AL124" s="1011"/>
      <c r="AM124" s="1011"/>
      <c r="AN124" s="1011"/>
      <c r="AO124" s="1012"/>
      <c r="AP124" s="1014" t="s">
        <v>129</v>
      </c>
      <c r="AQ124" s="1015"/>
      <c r="AR124" s="1015"/>
      <c r="AS124" s="1015"/>
      <c r="AT124" s="1016"/>
      <c r="AU124" s="1113" t="s">
        <v>468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129</v>
      </c>
      <c r="BR124" s="1080"/>
      <c r="BS124" s="1080"/>
      <c r="BT124" s="1080"/>
      <c r="BU124" s="1080"/>
      <c r="BV124" s="1080" t="s">
        <v>129</v>
      </c>
      <c r="BW124" s="1080"/>
      <c r="BX124" s="1080"/>
      <c r="BY124" s="1080"/>
      <c r="BZ124" s="1080"/>
      <c r="CA124" s="1080" t="s">
        <v>129</v>
      </c>
      <c r="CB124" s="1080"/>
      <c r="CC124" s="1080"/>
      <c r="CD124" s="1080"/>
      <c r="CE124" s="1080"/>
      <c r="CF124" s="1081"/>
      <c r="CG124" s="1082"/>
      <c r="CH124" s="1082"/>
      <c r="CI124" s="1082"/>
      <c r="CJ124" s="1083"/>
      <c r="CK124" s="1065"/>
      <c r="CL124" s="1065"/>
      <c r="CM124" s="1065"/>
      <c r="CN124" s="1065"/>
      <c r="CO124" s="1066"/>
      <c r="CP124" s="1072" t="s">
        <v>469</v>
      </c>
      <c r="CQ124" s="1073"/>
      <c r="CR124" s="1073"/>
      <c r="CS124" s="1073"/>
      <c r="CT124" s="1073"/>
      <c r="CU124" s="1073"/>
      <c r="CV124" s="1073"/>
      <c r="CW124" s="1073"/>
      <c r="CX124" s="1073"/>
      <c r="CY124" s="1073"/>
      <c r="CZ124" s="1073"/>
      <c r="DA124" s="1073"/>
      <c r="DB124" s="1073"/>
      <c r="DC124" s="1073"/>
      <c r="DD124" s="1073"/>
      <c r="DE124" s="1073"/>
      <c r="DF124" s="1074"/>
      <c r="DG124" s="1057">
        <v>80428</v>
      </c>
      <c r="DH124" s="1036"/>
      <c r="DI124" s="1036"/>
      <c r="DJ124" s="1036"/>
      <c r="DK124" s="1037"/>
      <c r="DL124" s="1035">
        <v>81565</v>
      </c>
      <c r="DM124" s="1036"/>
      <c r="DN124" s="1036"/>
      <c r="DO124" s="1036"/>
      <c r="DP124" s="1037"/>
      <c r="DQ124" s="1035">
        <v>76560</v>
      </c>
      <c r="DR124" s="1036"/>
      <c r="DS124" s="1036"/>
      <c r="DT124" s="1036"/>
      <c r="DU124" s="1037"/>
      <c r="DV124" s="1038">
        <v>4.5</v>
      </c>
      <c r="DW124" s="1039"/>
      <c r="DX124" s="1039"/>
      <c r="DY124" s="1039"/>
      <c r="DZ124" s="1040"/>
    </row>
    <row r="125" spans="1:130" s="246" customFormat="1" ht="26.25" customHeight="1" x14ac:dyDescent="0.15">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129</v>
      </c>
      <c r="AB125" s="1011"/>
      <c r="AC125" s="1011"/>
      <c r="AD125" s="1011"/>
      <c r="AE125" s="1012"/>
      <c r="AF125" s="1013" t="s">
        <v>129</v>
      </c>
      <c r="AG125" s="1011"/>
      <c r="AH125" s="1011"/>
      <c r="AI125" s="1011"/>
      <c r="AJ125" s="1012"/>
      <c r="AK125" s="1013" t="s">
        <v>129</v>
      </c>
      <c r="AL125" s="1011"/>
      <c r="AM125" s="1011"/>
      <c r="AN125" s="1011"/>
      <c r="AO125" s="1012"/>
      <c r="AP125" s="1014" t="s">
        <v>129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470</v>
      </c>
      <c r="CL125" s="1060"/>
      <c r="CM125" s="1060"/>
      <c r="CN125" s="1060"/>
      <c r="CO125" s="1061"/>
      <c r="CP125" s="992" t="s">
        <v>471</v>
      </c>
      <c r="CQ125" s="941"/>
      <c r="CR125" s="941"/>
      <c r="CS125" s="941"/>
      <c r="CT125" s="941"/>
      <c r="CU125" s="941"/>
      <c r="CV125" s="941"/>
      <c r="CW125" s="941"/>
      <c r="CX125" s="941"/>
      <c r="CY125" s="941"/>
      <c r="CZ125" s="941"/>
      <c r="DA125" s="941"/>
      <c r="DB125" s="941"/>
      <c r="DC125" s="941"/>
      <c r="DD125" s="941"/>
      <c r="DE125" s="941"/>
      <c r="DF125" s="942"/>
      <c r="DG125" s="978" t="s">
        <v>129</v>
      </c>
      <c r="DH125" s="979"/>
      <c r="DI125" s="979"/>
      <c r="DJ125" s="979"/>
      <c r="DK125" s="979"/>
      <c r="DL125" s="979" t="s">
        <v>129</v>
      </c>
      <c r="DM125" s="979"/>
      <c r="DN125" s="979"/>
      <c r="DO125" s="979"/>
      <c r="DP125" s="979"/>
      <c r="DQ125" s="979" t="s">
        <v>129</v>
      </c>
      <c r="DR125" s="979"/>
      <c r="DS125" s="979"/>
      <c r="DT125" s="979"/>
      <c r="DU125" s="979"/>
      <c r="DV125" s="980" t="s">
        <v>129</v>
      </c>
      <c r="DW125" s="980"/>
      <c r="DX125" s="980"/>
      <c r="DY125" s="980"/>
      <c r="DZ125" s="981"/>
    </row>
    <row r="126" spans="1:130" s="246" customFormat="1" ht="26.25" customHeight="1" thickBot="1" x14ac:dyDescent="0.2">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129</v>
      </c>
      <c r="AB126" s="1011"/>
      <c r="AC126" s="1011"/>
      <c r="AD126" s="1011"/>
      <c r="AE126" s="1012"/>
      <c r="AF126" s="1013" t="s">
        <v>129</v>
      </c>
      <c r="AG126" s="1011"/>
      <c r="AH126" s="1011"/>
      <c r="AI126" s="1011"/>
      <c r="AJ126" s="1012"/>
      <c r="AK126" s="1013" t="s">
        <v>129</v>
      </c>
      <c r="AL126" s="1011"/>
      <c r="AM126" s="1011"/>
      <c r="AN126" s="1011"/>
      <c r="AO126" s="1012"/>
      <c r="AP126" s="1014" t="s">
        <v>129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472</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129</v>
      </c>
      <c r="DM126" s="972"/>
      <c r="DN126" s="972"/>
      <c r="DO126" s="972"/>
      <c r="DP126" s="972"/>
      <c r="DQ126" s="972" t="s">
        <v>129</v>
      </c>
      <c r="DR126" s="972"/>
      <c r="DS126" s="972"/>
      <c r="DT126" s="972"/>
      <c r="DU126" s="972"/>
      <c r="DV126" s="973" t="s">
        <v>129</v>
      </c>
      <c r="DW126" s="973"/>
      <c r="DX126" s="973"/>
      <c r="DY126" s="973"/>
      <c r="DZ126" s="974"/>
    </row>
    <row r="127" spans="1:130" s="246" customFormat="1" ht="26.25" customHeight="1" x14ac:dyDescent="0.15">
      <c r="A127" s="1112"/>
      <c r="B127" s="1000"/>
      <c r="C127" s="1054" t="s">
        <v>473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129</v>
      </c>
      <c r="AB127" s="1011"/>
      <c r="AC127" s="1011"/>
      <c r="AD127" s="1011"/>
      <c r="AE127" s="1012"/>
      <c r="AF127" s="1013" t="s">
        <v>129</v>
      </c>
      <c r="AG127" s="1011"/>
      <c r="AH127" s="1011"/>
      <c r="AI127" s="1011"/>
      <c r="AJ127" s="1012"/>
      <c r="AK127" s="1013" t="s">
        <v>129</v>
      </c>
      <c r="AL127" s="1011"/>
      <c r="AM127" s="1011"/>
      <c r="AN127" s="1011"/>
      <c r="AO127" s="1012"/>
      <c r="AP127" s="1014" t="s">
        <v>129</v>
      </c>
      <c r="AQ127" s="1015"/>
      <c r="AR127" s="1015"/>
      <c r="AS127" s="1015"/>
      <c r="AT127" s="1016"/>
      <c r="AU127" s="282"/>
      <c r="AV127" s="282"/>
      <c r="AW127" s="282"/>
      <c r="AX127" s="1084" t="s">
        <v>474</v>
      </c>
      <c r="AY127" s="1085"/>
      <c r="AZ127" s="1085"/>
      <c r="BA127" s="1085"/>
      <c r="BB127" s="1085"/>
      <c r="BC127" s="1085"/>
      <c r="BD127" s="1085"/>
      <c r="BE127" s="1086"/>
      <c r="BF127" s="1087" t="s">
        <v>475</v>
      </c>
      <c r="BG127" s="1085"/>
      <c r="BH127" s="1085"/>
      <c r="BI127" s="1085"/>
      <c r="BJ127" s="1085"/>
      <c r="BK127" s="1085"/>
      <c r="BL127" s="1086"/>
      <c r="BM127" s="1087" t="s">
        <v>476</v>
      </c>
      <c r="BN127" s="1085"/>
      <c r="BO127" s="1085"/>
      <c r="BP127" s="1085"/>
      <c r="BQ127" s="1085"/>
      <c r="BR127" s="1085"/>
      <c r="BS127" s="1086"/>
      <c r="BT127" s="1087" t="s">
        <v>477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478</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129</v>
      </c>
      <c r="DM127" s="972"/>
      <c r="DN127" s="972"/>
      <c r="DO127" s="972"/>
      <c r="DP127" s="972"/>
      <c r="DQ127" s="972" t="s">
        <v>129</v>
      </c>
      <c r="DR127" s="972"/>
      <c r="DS127" s="972"/>
      <c r="DT127" s="972"/>
      <c r="DU127" s="972"/>
      <c r="DV127" s="973" t="s">
        <v>129</v>
      </c>
      <c r="DW127" s="973"/>
      <c r="DX127" s="973"/>
      <c r="DY127" s="973"/>
      <c r="DZ127" s="974"/>
    </row>
    <row r="128" spans="1:130" s="246" customFormat="1" ht="26.25" customHeight="1" thickBot="1" x14ac:dyDescent="0.2">
      <c r="A128" s="1095" t="s">
        <v>479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480</v>
      </c>
      <c r="X128" s="1097"/>
      <c r="Y128" s="1097"/>
      <c r="Z128" s="1098"/>
      <c r="AA128" s="1099">
        <v>47879</v>
      </c>
      <c r="AB128" s="1100"/>
      <c r="AC128" s="1100"/>
      <c r="AD128" s="1100"/>
      <c r="AE128" s="1101"/>
      <c r="AF128" s="1102">
        <v>42307</v>
      </c>
      <c r="AG128" s="1100"/>
      <c r="AH128" s="1100"/>
      <c r="AI128" s="1100"/>
      <c r="AJ128" s="1101"/>
      <c r="AK128" s="1102">
        <v>40338</v>
      </c>
      <c r="AL128" s="1100"/>
      <c r="AM128" s="1100"/>
      <c r="AN128" s="1100"/>
      <c r="AO128" s="1101"/>
      <c r="AP128" s="1103"/>
      <c r="AQ128" s="1104"/>
      <c r="AR128" s="1104"/>
      <c r="AS128" s="1104"/>
      <c r="AT128" s="1105"/>
      <c r="AU128" s="282"/>
      <c r="AV128" s="282"/>
      <c r="AW128" s="282"/>
      <c r="AX128" s="940" t="s">
        <v>481</v>
      </c>
      <c r="AY128" s="941"/>
      <c r="AZ128" s="941"/>
      <c r="BA128" s="941"/>
      <c r="BB128" s="941"/>
      <c r="BC128" s="941"/>
      <c r="BD128" s="941"/>
      <c r="BE128" s="942"/>
      <c r="BF128" s="1106" t="s">
        <v>129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482</v>
      </c>
      <c r="CQ128" s="1089"/>
      <c r="CR128" s="1089"/>
      <c r="CS128" s="1089"/>
      <c r="CT128" s="1089"/>
      <c r="CU128" s="1089"/>
      <c r="CV128" s="1089"/>
      <c r="CW128" s="1089"/>
      <c r="CX128" s="1089"/>
      <c r="CY128" s="1089"/>
      <c r="CZ128" s="1089"/>
      <c r="DA128" s="1089"/>
      <c r="DB128" s="1089"/>
      <c r="DC128" s="1089"/>
      <c r="DD128" s="1089"/>
      <c r="DE128" s="1089"/>
      <c r="DF128" s="1090"/>
      <c r="DG128" s="1091" t="s">
        <v>129</v>
      </c>
      <c r="DH128" s="1092"/>
      <c r="DI128" s="1092"/>
      <c r="DJ128" s="1092"/>
      <c r="DK128" s="1092"/>
      <c r="DL128" s="1092" t="s">
        <v>129</v>
      </c>
      <c r="DM128" s="1092"/>
      <c r="DN128" s="1092"/>
      <c r="DO128" s="1092"/>
      <c r="DP128" s="1092"/>
      <c r="DQ128" s="1092" t="s">
        <v>129</v>
      </c>
      <c r="DR128" s="1092"/>
      <c r="DS128" s="1092"/>
      <c r="DT128" s="1092"/>
      <c r="DU128" s="1092"/>
      <c r="DV128" s="1093" t="s">
        <v>129</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483</v>
      </c>
      <c r="X129" s="1126"/>
      <c r="Y129" s="1126"/>
      <c r="Z129" s="1127"/>
      <c r="AA129" s="1010">
        <v>2095571</v>
      </c>
      <c r="AB129" s="1011"/>
      <c r="AC129" s="1011"/>
      <c r="AD129" s="1011"/>
      <c r="AE129" s="1012"/>
      <c r="AF129" s="1013">
        <v>2044258</v>
      </c>
      <c r="AG129" s="1011"/>
      <c r="AH129" s="1011"/>
      <c r="AI129" s="1011"/>
      <c r="AJ129" s="1012"/>
      <c r="AK129" s="1013">
        <v>2004504</v>
      </c>
      <c r="AL129" s="1011"/>
      <c r="AM129" s="1011"/>
      <c r="AN129" s="1011"/>
      <c r="AO129" s="1012"/>
      <c r="AP129" s="1128"/>
      <c r="AQ129" s="1129"/>
      <c r="AR129" s="1129"/>
      <c r="AS129" s="1129"/>
      <c r="AT129" s="1130"/>
      <c r="AU129" s="284"/>
      <c r="AV129" s="284"/>
      <c r="AW129" s="284"/>
      <c r="AX129" s="1119" t="s">
        <v>484</v>
      </c>
      <c r="AY129" s="1002"/>
      <c r="AZ129" s="1002"/>
      <c r="BA129" s="1002"/>
      <c r="BB129" s="1002"/>
      <c r="BC129" s="1002"/>
      <c r="BD129" s="1002"/>
      <c r="BE129" s="1003"/>
      <c r="BF129" s="1120" t="s">
        <v>129</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486</v>
      </c>
      <c r="X130" s="1126"/>
      <c r="Y130" s="1126"/>
      <c r="Z130" s="1127"/>
      <c r="AA130" s="1010">
        <v>313314</v>
      </c>
      <c r="AB130" s="1011"/>
      <c r="AC130" s="1011"/>
      <c r="AD130" s="1011"/>
      <c r="AE130" s="1012"/>
      <c r="AF130" s="1013">
        <v>309345</v>
      </c>
      <c r="AG130" s="1011"/>
      <c r="AH130" s="1011"/>
      <c r="AI130" s="1011"/>
      <c r="AJ130" s="1012"/>
      <c r="AK130" s="1013">
        <v>297060</v>
      </c>
      <c r="AL130" s="1011"/>
      <c r="AM130" s="1011"/>
      <c r="AN130" s="1011"/>
      <c r="AO130" s="1012"/>
      <c r="AP130" s="1128"/>
      <c r="AQ130" s="1129"/>
      <c r="AR130" s="1129"/>
      <c r="AS130" s="1129"/>
      <c r="AT130" s="1130"/>
      <c r="AU130" s="284"/>
      <c r="AV130" s="284"/>
      <c r="AW130" s="284"/>
      <c r="AX130" s="1119" t="s">
        <v>487</v>
      </c>
      <c r="AY130" s="1002"/>
      <c r="AZ130" s="1002"/>
      <c r="BA130" s="1002"/>
      <c r="BB130" s="1002"/>
      <c r="BC130" s="1002"/>
      <c r="BD130" s="1002"/>
      <c r="BE130" s="1003"/>
      <c r="BF130" s="1156">
        <v>6.5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488</v>
      </c>
      <c r="X131" s="1164"/>
      <c r="Y131" s="1164"/>
      <c r="Z131" s="1165"/>
      <c r="AA131" s="1057">
        <v>1782257</v>
      </c>
      <c r="AB131" s="1036"/>
      <c r="AC131" s="1036"/>
      <c r="AD131" s="1036"/>
      <c r="AE131" s="1037"/>
      <c r="AF131" s="1035">
        <v>1734913</v>
      </c>
      <c r="AG131" s="1036"/>
      <c r="AH131" s="1036"/>
      <c r="AI131" s="1036"/>
      <c r="AJ131" s="1037"/>
      <c r="AK131" s="1035">
        <v>1707444</v>
      </c>
      <c r="AL131" s="1036"/>
      <c r="AM131" s="1036"/>
      <c r="AN131" s="1036"/>
      <c r="AO131" s="1037"/>
      <c r="AP131" s="1166"/>
      <c r="AQ131" s="1167"/>
      <c r="AR131" s="1167"/>
      <c r="AS131" s="1167"/>
      <c r="AT131" s="1168"/>
      <c r="AU131" s="284"/>
      <c r="AV131" s="284"/>
      <c r="AW131" s="284"/>
      <c r="AX131" s="1138" t="s">
        <v>489</v>
      </c>
      <c r="AY131" s="1089"/>
      <c r="AZ131" s="1089"/>
      <c r="BA131" s="1089"/>
      <c r="BB131" s="1089"/>
      <c r="BC131" s="1089"/>
      <c r="BD131" s="1089"/>
      <c r="BE131" s="1090"/>
      <c r="BF131" s="1139" t="s">
        <v>129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491</v>
      </c>
      <c r="W132" s="1149"/>
      <c r="X132" s="1149"/>
      <c r="Y132" s="1149"/>
      <c r="Z132" s="1150"/>
      <c r="AA132" s="1151">
        <v>7.922258126</v>
      </c>
      <c r="AB132" s="1152"/>
      <c r="AC132" s="1152"/>
      <c r="AD132" s="1152"/>
      <c r="AE132" s="1153"/>
      <c r="AF132" s="1154">
        <v>6.6247702329999996</v>
      </c>
      <c r="AG132" s="1152"/>
      <c r="AH132" s="1152"/>
      <c r="AI132" s="1152"/>
      <c r="AJ132" s="1153"/>
      <c r="AK132" s="1154">
        <v>5.1498028629999997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492</v>
      </c>
      <c r="W133" s="1132"/>
      <c r="X133" s="1132"/>
      <c r="Y133" s="1132"/>
      <c r="Z133" s="1133"/>
      <c r="AA133" s="1134">
        <v>7.4</v>
      </c>
      <c r="AB133" s="1135"/>
      <c r="AC133" s="1135"/>
      <c r="AD133" s="1135"/>
      <c r="AE133" s="1136"/>
      <c r="AF133" s="1134">
        <v>7.2</v>
      </c>
      <c r="AG133" s="1135"/>
      <c r="AH133" s="1135"/>
      <c r="AI133" s="1135"/>
      <c r="AJ133" s="1136"/>
      <c r="AK133" s="1134">
        <v>6.5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5fA1XTS0Q9xvItwefmtLZNDdwty5PWV/C/RJfLDrOqjlh8NRP+uk3wMREuRCsVLeKwd1eHApM1faHP/CjyB3A==" saltValue="YiHgVIylYbVrrCy50Jfl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HsDGCXwxPbrCeFKjO4mec54iFwcmj8sivaTYEd4NblJV7g2LJlUaHmVSMZh0Z3yiKNcTslsUgJHcc66V+c4/g==" saltValue="Z+sCKUA2DlCAeBvuzz6st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SEZETXxHv40JbmxCNKAwrp6P9cVBvVeIGFT3WunL3ME2tUFUG6E3RAYPs98O0mY1rceCxRudWtd5dxHu+gpJA==" saltValue="dAQI81ZExp8nGaEtezENxg==" spinCount="100000" sheet="1" objects="1" scenarios="1"/>
  <dataConsolidate/>
  <phoneticPr fontId="2"/>
  <printOptions horizontalCentered="1" verticalCentered="1"/>
  <pageMargins left="0" right="0" top="0" bottom="0" header="0" footer="0"/>
  <pageSetup paperSize="8" scale="6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501</v>
      </c>
      <c r="AL9" s="1175"/>
      <c r="AM9" s="1175"/>
      <c r="AN9" s="1176"/>
      <c r="AO9" s="312">
        <v>857961</v>
      </c>
      <c r="AP9" s="312">
        <v>279193</v>
      </c>
      <c r="AQ9" s="313">
        <v>213574</v>
      </c>
      <c r="AR9" s="314">
        <v>30.7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502</v>
      </c>
      <c r="AL10" s="1175"/>
      <c r="AM10" s="1175"/>
      <c r="AN10" s="1176"/>
      <c r="AO10" s="315">
        <v>25407</v>
      </c>
      <c r="AP10" s="315">
        <v>8268</v>
      </c>
      <c r="AQ10" s="316">
        <v>27269</v>
      </c>
      <c r="AR10" s="317">
        <v>-69.7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503</v>
      </c>
      <c r="AL11" s="1175"/>
      <c r="AM11" s="1175"/>
      <c r="AN11" s="1176"/>
      <c r="AO11" s="315">
        <v>6291</v>
      </c>
      <c r="AP11" s="315">
        <v>2047</v>
      </c>
      <c r="AQ11" s="316">
        <v>27363</v>
      </c>
      <c r="AR11" s="317">
        <v>-92.5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504</v>
      </c>
      <c r="AL12" s="1175"/>
      <c r="AM12" s="1175"/>
      <c r="AN12" s="1176"/>
      <c r="AO12" s="315" t="s">
        <v>505</v>
      </c>
      <c r="AP12" s="315" t="s">
        <v>505</v>
      </c>
      <c r="AQ12" s="316">
        <v>4914</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506</v>
      </c>
      <c r="AL13" s="1175"/>
      <c r="AM13" s="1175"/>
      <c r="AN13" s="1176"/>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507</v>
      </c>
      <c r="AL14" s="1175"/>
      <c r="AM14" s="1175"/>
      <c r="AN14" s="1176"/>
      <c r="AO14" s="315">
        <v>35760</v>
      </c>
      <c r="AP14" s="315">
        <v>11637</v>
      </c>
      <c r="AQ14" s="316">
        <v>8817</v>
      </c>
      <c r="AR14" s="317">
        <v>32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508</v>
      </c>
      <c r="AL15" s="1175"/>
      <c r="AM15" s="1175"/>
      <c r="AN15" s="1176"/>
      <c r="AO15" s="315">
        <v>26293</v>
      </c>
      <c r="AP15" s="315">
        <v>8556</v>
      </c>
      <c r="AQ15" s="316">
        <v>5079</v>
      </c>
      <c r="AR15" s="317">
        <v>68.5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509</v>
      </c>
      <c r="AL16" s="1178"/>
      <c r="AM16" s="1178"/>
      <c r="AN16" s="1179"/>
      <c r="AO16" s="315">
        <v>-81750</v>
      </c>
      <c r="AP16" s="315">
        <v>-26603</v>
      </c>
      <c r="AQ16" s="316">
        <v>-19713</v>
      </c>
      <c r="AR16" s="317">
        <v>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869962</v>
      </c>
      <c r="AP17" s="315">
        <v>283099</v>
      </c>
      <c r="AQ17" s="316">
        <v>267304</v>
      </c>
      <c r="AR17" s="317">
        <v>5.9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514</v>
      </c>
      <c r="AL21" s="1170"/>
      <c r="AM21" s="1170"/>
      <c r="AN21" s="1171"/>
      <c r="AO21" s="327">
        <v>35.14</v>
      </c>
      <c r="AP21" s="328">
        <v>25.06</v>
      </c>
      <c r="AQ21" s="329">
        <v>10.08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515</v>
      </c>
      <c r="AL22" s="1170"/>
      <c r="AM22" s="1170"/>
      <c r="AN22" s="1171"/>
      <c r="AO22" s="332">
        <v>89.4</v>
      </c>
      <c r="AP22" s="333">
        <v>93.7</v>
      </c>
      <c r="AQ22" s="334">
        <v>-4.3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519</v>
      </c>
      <c r="AL32" s="1186"/>
      <c r="AM32" s="1186"/>
      <c r="AN32" s="1187"/>
      <c r="AO32" s="342">
        <v>333823</v>
      </c>
      <c r="AP32" s="342">
        <v>108631</v>
      </c>
      <c r="AQ32" s="343">
        <v>151350</v>
      </c>
      <c r="AR32" s="344">
        <v>-28.2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520</v>
      </c>
      <c r="AL33" s="1186"/>
      <c r="AM33" s="1186"/>
      <c r="AN33" s="1187"/>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521</v>
      </c>
      <c r="AL34" s="1186"/>
      <c r="AM34" s="1186"/>
      <c r="AN34" s="1187"/>
      <c r="AO34" s="342" t="s">
        <v>505</v>
      </c>
      <c r="AP34" s="342" t="s">
        <v>505</v>
      </c>
      <c r="AQ34" s="343" t="s">
        <v>505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522</v>
      </c>
      <c r="AL35" s="1186"/>
      <c r="AM35" s="1186"/>
      <c r="AN35" s="1187"/>
      <c r="AO35" s="342">
        <v>69400</v>
      </c>
      <c r="AP35" s="342">
        <v>22584</v>
      </c>
      <c r="AQ35" s="343">
        <v>30589</v>
      </c>
      <c r="AR35" s="344">
        <v>-26.2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523</v>
      </c>
      <c r="AL36" s="1186"/>
      <c r="AM36" s="1186"/>
      <c r="AN36" s="1187"/>
      <c r="AO36" s="342">
        <v>22105</v>
      </c>
      <c r="AP36" s="342">
        <v>7193</v>
      </c>
      <c r="AQ36" s="343">
        <v>6092</v>
      </c>
      <c r="AR36" s="344">
        <v>18.100000000000001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524</v>
      </c>
      <c r="AL37" s="1186"/>
      <c r="AM37" s="1186"/>
      <c r="AN37" s="1187"/>
      <c r="AO37" s="342" t="s">
        <v>505</v>
      </c>
      <c r="AP37" s="342" t="s">
        <v>505</v>
      </c>
      <c r="AQ37" s="343">
        <v>1860</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525</v>
      </c>
      <c r="AL38" s="1189"/>
      <c r="AM38" s="1189"/>
      <c r="AN38" s="1190"/>
      <c r="AO38" s="345" t="s">
        <v>505</v>
      </c>
      <c r="AP38" s="345" t="s">
        <v>505</v>
      </c>
      <c r="AQ38" s="346">
        <v>61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526</v>
      </c>
      <c r="AL39" s="1189"/>
      <c r="AM39" s="1189"/>
      <c r="AN39" s="1190"/>
      <c r="AO39" s="342">
        <v>-40338</v>
      </c>
      <c r="AP39" s="342">
        <v>-13127</v>
      </c>
      <c r="AQ39" s="343">
        <v>-9157</v>
      </c>
      <c r="AR39" s="344">
        <v>43.4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527</v>
      </c>
      <c r="AL40" s="1186"/>
      <c r="AM40" s="1186"/>
      <c r="AN40" s="1187"/>
      <c r="AO40" s="342">
        <v>-297060</v>
      </c>
      <c r="AP40" s="342">
        <v>-96668</v>
      </c>
      <c r="AQ40" s="343">
        <v>-135364</v>
      </c>
      <c r="AR40" s="344">
        <v>-28.6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87930</v>
      </c>
      <c r="AP41" s="342">
        <v>28614</v>
      </c>
      <c r="AQ41" s="343">
        <v>45431</v>
      </c>
      <c r="AR41" s="344">
        <v>-37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496</v>
      </c>
      <c r="AN49" s="1182" t="s">
        <v>531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781364</v>
      </c>
      <c r="AN51" s="364">
        <v>231515</v>
      </c>
      <c r="AO51" s="365">
        <v>26.5</v>
      </c>
      <c r="AP51" s="366">
        <v>288550</v>
      </c>
      <c r="AQ51" s="367">
        <v>20.8</v>
      </c>
      <c r="AR51" s="368">
        <v>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424812</v>
      </c>
      <c r="AN52" s="372">
        <v>125870</v>
      </c>
      <c r="AO52" s="373">
        <v>10.4</v>
      </c>
      <c r="AP52" s="374">
        <v>141525</v>
      </c>
      <c r="AQ52" s="375">
        <v>10.1</v>
      </c>
      <c r="AR52" s="376">
        <v>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619264</v>
      </c>
      <c r="AN53" s="364">
        <v>187770</v>
      </c>
      <c r="AO53" s="365">
        <v>-18.899999999999999</v>
      </c>
      <c r="AP53" s="366">
        <v>287914</v>
      </c>
      <c r="AQ53" s="367">
        <v>-0.2</v>
      </c>
      <c r="AR53" s="368">
        <v>-18.7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354896</v>
      </c>
      <c r="AN54" s="372">
        <v>107609</v>
      </c>
      <c r="AO54" s="373">
        <v>-14.5</v>
      </c>
      <c r="AP54" s="374">
        <v>146531</v>
      </c>
      <c r="AQ54" s="375">
        <v>3.5</v>
      </c>
      <c r="AR54" s="376">
        <v>-18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499383</v>
      </c>
      <c r="AN55" s="364">
        <v>153988</v>
      </c>
      <c r="AO55" s="365">
        <v>-18</v>
      </c>
      <c r="AP55" s="366">
        <v>310300</v>
      </c>
      <c r="AQ55" s="367">
        <v>7.8</v>
      </c>
      <c r="AR55" s="368">
        <v>-25.8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350663</v>
      </c>
      <c r="AN56" s="372">
        <v>108129</v>
      </c>
      <c r="AO56" s="373">
        <v>0.5</v>
      </c>
      <c r="AP56" s="374">
        <v>157576</v>
      </c>
      <c r="AQ56" s="375">
        <v>7.5</v>
      </c>
      <c r="AR56" s="376">
        <v>-7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585347</v>
      </c>
      <c r="AN57" s="364">
        <v>187251</v>
      </c>
      <c r="AO57" s="365">
        <v>21.6</v>
      </c>
      <c r="AP57" s="366">
        <v>317319</v>
      </c>
      <c r="AQ57" s="367">
        <v>2.2999999999999998</v>
      </c>
      <c r="AR57" s="368">
        <v>19.3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332799</v>
      </c>
      <c r="AN58" s="372">
        <v>106462</v>
      </c>
      <c r="AO58" s="373">
        <v>-1.5</v>
      </c>
      <c r="AP58" s="374">
        <v>164214</v>
      </c>
      <c r="AQ58" s="375">
        <v>4.2</v>
      </c>
      <c r="AR58" s="376">
        <v>-5.7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284514</v>
      </c>
      <c r="AN59" s="364">
        <v>92585</v>
      </c>
      <c r="AO59" s="365">
        <v>-50.6</v>
      </c>
      <c r="AP59" s="366">
        <v>289738</v>
      </c>
      <c r="AQ59" s="367">
        <v>-8.6999999999999993</v>
      </c>
      <c r="AR59" s="368">
        <v>-41.9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198902</v>
      </c>
      <c r="AN60" s="372">
        <v>64726</v>
      </c>
      <c r="AO60" s="373">
        <v>-39.200000000000003</v>
      </c>
      <c r="AP60" s="374">
        <v>156238</v>
      </c>
      <c r="AQ60" s="375">
        <v>-4.9000000000000004</v>
      </c>
      <c r="AR60" s="376">
        <v>-34.299999999999997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553974</v>
      </c>
      <c r="AN61" s="379">
        <v>170622</v>
      </c>
      <c r="AO61" s="380">
        <v>-7.9</v>
      </c>
      <c r="AP61" s="381">
        <v>298764</v>
      </c>
      <c r="AQ61" s="382">
        <v>4.4000000000000004</v>
      </c>
      <c r="AR61" s="368">
        <v>-12.3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332414</v>
      </c>
      <c r="AN62" s="372">
        <v>102559</v>
      </c>
      <c r="AO62" s="373">
        <v>-8.9</v>
      </c>
      <c r="AP62" s="374">
        <v>153217</v>
      </c>
      <c r="AQ62" s="375">
        <v>4.0999999999999996</v>
      </c>
      <c r="AR62" s="376">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z9u76JT73tf3PBPY282jjqIezjpGLROhA4aetqHAWyjvOqpouF8aZs0LQSTwaA/QPlWakHE99Nz+5kWAMGVHA==" saltValue="5QSBaurQPtZX0n996U9R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fnszxL2Ucx7y4hqeE2kqBgTSb8l1sDnko2oqqwigQ0g7yLQ/s44V2wOTHkCNQyrSrMIAYLEmO/eFmaJh8gtpA==" saltValue="jx9KlkBW0WWGW9gVSbQYL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t120Imo7/OHTgq2b7zLvvOuzDN1CbXyCofSdY6Qg3HYSKM7+TRkH4pCXHGdyvh2ZiVdyXUZ6oIE6Ji7IqCXtg==" saltValue="VcHE1C5lyoy6Tc6K/T8EI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4" t="s">
        <v>3</v>
      </c>
      <c r="D47" s="1194"/>
      <c r="E47" s="1195"/>
      <c r="F47" s="11">
        <v>57.94</v>
      </c>
      <c r="G47" s="12">
        <v>57.79</v>
      </c>
      <c r="H47" s="12">
        <v>59.65</v>
      </c>
      <c r="I47" s="12">
        <v>58.8</v>
      </c>
      <c r="J47" s="13">
        <v>44.51</v>
      </c>
    </row>
    <row r="48" spans="2:10" ht="57.75" customHeight="1" x14ac:dyDescent="0.15">
      <c r="B48" s="14"/>
      <c r="C48" s="1196" t="s">
        <v>4</v>
      </c>
      <c r="D48" s="1196"/>
      <c r="E48" s="1197"/>
      <c r="F48" s="15">
        <v>7.23</v>
      </c>
      <c r="G48" s="16">
        <v>7.71</v>
      </c>
      <c r="H48" s="16">
        <v>5.42</v>
      </c>
      <c r="I48" s="16">
        <v>5.19</v>
      </c>
      <c r="J48" s="17">
        <v>2.77</v>
      </c>
    </row>
    <row r="49" spans="2:10" ht="57.75" customHeight="1" thickBot="1" x14ac:dyDescent="0.2">
      <c r="B49" s="18"/>
      <c r="C49" s="1198" t="s">
        <v>5</v>
      </c>
      <c r="D49" s="1198"/>
      <c r="E49" s="1199"/>
      <c r="F49" s="19">
        <v>0.59</v>
      </c>
      <c r="G49" s="20">
        <v>4.3499999999999996</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5x4AjhwFQ1RDKe5COduw7t8INgha58AZXaDEQvxPVmANmqFbyj1SmDvh9LxsZWQEQ7g3vlPxAWnwqIPjTb5Ayw==" saltValue="Mlu3cPzcDJXwwWYpiUnDy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2020-02-26T02:17:18Z</cp:lastPrinted>
  <dcterms:created xsi:type="dcterms:W3CDTF">2020-02-10T05:05:37Z</dcterms:created>
  <dcterms:modified xsi:type="dcterms:W3CDTF">2020-03-09T04:13:33Z</dcterms:modified>
  <cp:category/>
</cp:coreProperties>
</file>