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727"/>
  <workbookPr/>
  <mc:AlternateContent xmlns:mc="http://schemas.openxmlformats.org/markup-compatibility/2006">
    <mc:Choice Requires="x15">
      <x15ac:absPath xmlns:x15ac="http://schemas.microsoft.com/office/spreadsheetml/2010/11/ac" url="Z:\出納室\財政用（整理中）\公営企業関係\R2\R2.2.5　公営企業会計の経営分析\提出用\"/>
    </mc:Choice>
  </mc:AlternateContent>
  <xr:revisionPtr revIDLastSave="0" documentId="13_ncr:1_{98EED700-23BC-483A-B2E1-1740D733C626}" xr6:coauthVersionLast="43" xr6:coauthVersionMax="46" xr10:uidLastSave="{00000000-0000-0000-0000-000000000000}"/>
  <workbookProtection workbookAlgorithmName="SHA-512" workbookHashValue="PJ2teF0Li5yPi7XDlO/nA+KlAXUQ+j1135QkzcOvAr8WA51IqaIRaOAudaQAc/MOXEY2VERUpqqf4H2PMlIBGw==" workbookSaltValue="TU8BHCoj5MTxFclWzxBPZg==" workbookSpinCount="100000" lockStructure="1"/>
  <bookViews>
    <workbookView xWindow="-120" yWindow="-120" windowWidth="20730" windowHeight="1116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AT10" i="4" s="1"/>
  <c r="V6" i="5"/>
  <c r="U6" i="5"/>
  <c r="BB8" i="4" s="1"/>
  <c r="T6" i="5"/>
  <c r="S6" i="5"/>
  <c r="AL8" i="4" s="1"/>
  <c r="R6" i="5"/>
  <c r="AD10" i="4" s="1"/>
  <c r="Q6" i="5"/>
  <c r="W10" i="4" s="1"/>
  <c r="P6" i="5"/>
  <c r="O6" i="5"/>
  <c r="I10" i="4" s="1"/>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H86" i="4"/>
  <c r="AL10" i="4"/>
  <c r="P10" i="4"/>
  <c r="B10" i="4"/>
  <c r="AT8" i="4"/>
  <c r="P8" i="4"/>
  <c r="I8" i="4"/>
</calcChain>
</file>

<file path=xl/sharedStrings.xml><?xml version="1.0" encoding="utf-8"?>
<sst xmlns="http://schemas.openxmlformats.org/spreadsheetml/2006/main" count="236" uniqueCount="119">
  <si>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</si>
  <si>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</si>
  <si>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</si>
  <si>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</si>
  <si>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</si>
  <si>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</si>
  <si>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</si>
  <si>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</si>
  <si>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</si>
  <si>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</si>
  <si>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</si>
  <si>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</si>
  <si>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</si>
  <si>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</si>
  <si>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</si>
  <si>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</si>
  <si>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</si>
  <si>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</si>
  <si>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</si>
  <si>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</si>
  <si>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</si>
  <si>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</si>
  <si>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</si>
  <si>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</si>
  <si>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</si>
  <si>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</si>
  <si>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</si>
  <si>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</si>
  <si>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</si>
  <si>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</si>
  <si>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</si>
  <si>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</si>
  <si>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</si>
  <si>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</si>
  <si>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</si>
  <si>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</si>
  <si>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</si>
  <si>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</si>
  <si>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</si>
  <si>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</si>
  <si>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</si>
  <si>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</si>
  <si>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</si>
  <si>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</si>
  <si>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</si>
  <si>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</si>
  <si>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</si>
  <si>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</si>
  <si>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</si>
  <si>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</si>
  <si>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</si>
  <si>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</si>
  <si>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</si>
  <si>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</si>
  <si>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</si>
  <si>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</si>
  <si>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</si>
  <si>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</si>
  <si>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</si>
  <si>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</si>
  <si>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</si>
  <si>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</si>
  <si>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</si>
  <si>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</si>
  <si>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</si>
  <si>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</si>
  <si>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</si>
  <si>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</si>
  <si>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</si>
  <si>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</si>
  <si>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</si>
  <si>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</si>
  <si>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</si>
  <si>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</si>
  <si>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</si>
  <si>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</si>
  <si>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</si>
  <si>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</si>
  <si>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</si>
  <si>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</si>
  <si>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</si>
  <si>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</si>
  <si>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</si>
  <si>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</si>
  <si>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</si>
  <si>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</si>
  <si>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</si>
  <si>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</si>
  <si>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</si>
  <si>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</si>
  <si>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</si>
  <si>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</si>
  <si>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</si>
  <si>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</si>
  <si>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</si>
  <si>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</si>
  <si>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</si>
  <si>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</si>
  <si>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和歌山県　高野町</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</si>
  <si>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</si>
  <si>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</si>
  <si>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</si>
  <si>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</si>
  <si>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</si>
  <si>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</si>
  <si>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</si>
  <si>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</si>
  <si>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</si>
  <si>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</si>
  <si>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</si>
  <si>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</si>
  <si>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</si>
  <si>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</si>
  <si>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</si>
  <si>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</si>
  <si>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</si>
  <si>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平成９年以降の供用開始から経過年数が浅く、老朽化の懸念は少ないため、管渠更新は行っておらず、管渠改善率は0％となっている。
将来的な更新・修繕費用の発生を見越し、計画的に修繕・更新を実施していくことが重要である。
機械装置等は経年劣化が進んでいるため、計画に基づいた適切な更新投資の実施により、ライフサイクルコストの削減に努める。</t>
    <rPh sb="100" eb="102">
      <t>ジュウヨウ</t>
    </rPh>
    <rPh sb="141" eb="143">
      <t>ジッシ</t>
    </rPh>
    <phoneticPr fontId="4"/>
  </si>
  <si>
    <t xml:space="preserve">①収益的収支比率は概ね100％前後で推移しているが、収入の大半は一般会計からの繰入金であり、基準外繰入が含まれている。
企業債償還額は、その全額を一般会計等において負担することとしたため④企業債残高対事業規模比率はゼロとなった。
要する汚水処理費に比して使用料収入が少なく、⑤経費回収率は100％を大きく下回っており、使用料収入の確保と汚水処理費の削減に引き続き取り組んでいく必要がある。
地方債の元利償還金が大きく、⑥汚水処理原価も類似団体平均を上回る水準で推移している。
⑦施設利用率は類似団体平均を上回って改善したものの、50％を下回る低い水準にあり、現状の施設・設備は過大であると考えられる。そのため、現状施設の一層の有効な活用方法や、施設の更新時においては人口動向を踏まえた最適な施設規模について検討しなけれなならない。
⑧水洗化率は高い水準を維持している。
料金収入が年々減少傾向していることに加えて、動力費等の経常的な費用は増加しているため、使用料の見直しを行うなど、経営の効率性向上に取り組む必要がある。
</t>
    <rPh sb="46" eb="48">
      <t>キジュン</t>
    </rPh>
    <rPh sb="48" eb="49">
      <t>ガイ</t>
    </rPh>
    <rPh sb="49" eb="51">
      <t>クリイレ</t>
    </rPh>
    <rPh sb="52" eb="53">
      <t>フク</t>
    </rPh>
    <rPh sb="60" eb="62">
      <t>キギョウ</t>
    </rPh>
    <rPh sb="62" eb="63">
      <t>サイ</t>
    </rPh>
    <rPh sb="63" eb="65">
      <t>ショウカン</t>
    </rPh>
    <rPh sb="65" eb="66">
      <t>ガク</t>
    </rPh>
    <rPh sb="70" eb="72">
      <t>ゼンガク</t>
    </rPh>
    <rPh sb="73" eb="75">
      <t>イッパン</t>
    </rPh>
    <rPh sb="75" eb="77">
      <t>カイケイ</t>
    </rPh>
    <rPh sb="77" eb="78">
      <t>トウ</t>
    </rPh>
    <rPh sb="82" eb="84">
      <t>フタン</t>
    </rPh>
    <rPh sb="115" eb="116">
      <t>ヨウ</t>
    </rPh>
    <rPh sb="118" eb="120">
      <t>オスイ</t>
    </rPh>
    <rPh sb="120" eb="122">
      <t>ショリ</t>
    </rPh>
    <rPh sb="122" eb="123">
      <t>ヒ</t>
    </rPh>
    <rPh sb="124" eb="125">
      <t>ヒ</t>
    </rPh>
    <rPh sb="127" eb="130">
      <t>シヨウリョウ</t>
    </rPh>
    <rPh sb="130" eb="132">
      <t>シュウニュウ</t>
    </rPh>
    <rPh sb="133" eb="134">
      <t>スク</t>
    </rPh>
    <rPh sb="138" eb="140">
      <t>ケイヒ</t>
    </rPh>
    <rPh sb="140" eb="142">
      <t>カイシュウ</t>
    </rPh>
    <rPh sb="142" eb="143">
      <t>リツ</t>
    </rPh>
    <rPh sb="195" eb="198">
      <t>チホウサイ</t>
    </rPh>
    <rPh sb="199" eb="201">
      <t>ガンリ</t>
    </rPh>
    <rPh sb="201" eb="203">
      <t>ショウカン</t>
    </rPh>
    <rPh sb="210" eb="212">
      <t>オスイ</t>
    </rPh>
    <rPh sb="212" eb="214">
      <t>ショリ</t>
    </rPh>
    <rPh sb="214" eb="216">
      <t>ゲンカ</t>
    </rPh>
    <rPh sb="217" eb="221">
      <t>ルイジダンタイ</t>
    </rPh>
    <rPh sb="221" eb="223">
      <t>ヘイキン</t>
    </rPh>
    <rPh sb="224" eb="226">
      <t>ウワマワ</t>
    </rPh>
    <rPh sb="227" eb="229">
      <t>スイジュン</t>
    </rPh>
    <rPh sb="230" eb="232">
      <t>スイイ</t>
    </rPh>
    <rPh sb="245" eb="251">
      <t>ルイジダンタイヘイキン</t>
    </rPh>
    <rPh sb="252" eb="254">
      <t>ウワマワ</t>
    </rPh>
    <rPh sb="256" eb="258">
      <t>カイゼン</t>
    </rPh>
    <rPh sb="322" eb="324">
      <t>シセツ</t>
    </rPh>
    <rPh sb="325" eb="327">
      <t>コウシン</t>
    </rPh>
    <rPh sb="327" eb="328">
      <t>ジ</t>
    </rPh>
    <rPh sb="342" eb="344">
      <t>サイテキ</t>
    </rPh>
    <rPh sb="367" eb="370">
      <t>スイセンカ</t>
    </rPh>
    <rPh sb="370" eb="371">
      <t>リツ</t>
    </rPh>
    <rPh sb="372" eb="373">
      <t>タカ</t>
    </rPh>
    <rPh sb="374" eb="376">
      <t>スイジュン</t>
    </rPh>
    <rPh sb="377" eb="379">
      <t>イジ</t>
    </rPh>
    <rPh sb="428" eb="431">
      <t>シヨウリョウ</t>
    </rPh>
    <rPh sb="432" eb="434">
      <t>ミナオ</t>
    </rPh>
    <rPh sb="436" eb="437">
      <t>オコナ</t>
    </rPh>
    <rPh sb="441" eb="443">
      <t>ケイエイ</t>
    </rPh>
    <rPh sb="444" eb="447">
      <t>コウリツセイ</t>
    </rPh>
    <rPh sb="447" eb="449">
      <t>コウジョウ</t>
    </rPh>
    <rPh sb="450" eb="451">
      <t>ト</t>
    </rPh>
    <rPh sb="452" eb="453">
      <t>ク</t>
    </rPh>
    <rPh sb="454" eb="456">
      <t>ヒツヨウ</t>
    </rPh>
    <phoneticPr fontId="4"/>
  </si>
  <si>
    <t>高野町では公共下水道・特定環境保全公共下水道・農業集落排水・個別排水処理・生活排水処理と下水道事業を展開しており、下水道の普及啓蒙に努めている。
このうち、特定環境保全公共下水道は西細川処理区の汚水処理を担っている。
汚水処理原価が高く施設利用率が低いことが課題であり、経営は一般会計からの繰入に頼っている状態である。経費の削減に鋭意、継続的に取り組んできたところであるが、それ以上に使用料単価の見直しや施設規模の適正化の検討にも取り組む必要がある。</t>
    <rPh sb="63" eb="65">
      <t>ケイモウ</t>
    </rPh>
    <rPh sb="148" eb="149">
      <t>タヨ</t>
    </rPh>
    <rPh sb="159" eb="161">
      <t>ケイヒ</t>
    </rPh>
    <rPh sb="162" eb="164">
      <t>サクゲン</t>
    </rPh>
    <rPh sb="165" eb="167">
      <t>エイイ</t>
    </rPh>
    <rPh sb="168" eb="171">
      <t>ケイゾクテキ</t>
    </rPh>
    <rPh sb="172" eb="173">
      <t>ト</t>
    </rPh>
    <rPh sb="174" eb="175">
      <t>ク</t>
    </rPh>
    <rPh sb="189" eb="191">
      <t>イジョウ</t>
    </rPh>
    <rPh sb="207" eb="210">
      <t>テキセイカ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</si>
</sst>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rgb="FF0070C0"/>
      <name val="ＭＳ ゴシック"/>
      <family val="3"/>
      <charset val="128"/>
    </font>
    <font>
      <sz val="11"/>
      <color theme="1" tint="4.9989318521683403E-2"/>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16"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6"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AA6-4BD7-B34D-CBCDE7BA6059}"/>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0.09</c:v>
                </c:pt>
                <c:pt idx="2">
                  <c:v>0.09</c:v>
                </c:pt>
                <c:pt idx="3">
                  <c:v>0.13</c:v>
                </c:pt>
                <c:pt idx="4">
                  <c:v>0.36</c:v>
                </c:pt>
              </c:numCache>
            </c:numRef>
          </c:val>
          <c:smooth val="0"/>
          <c:extLst>
            <c:ext xmlns:c16="http://schemas.microsoft.com/office/drawing/2014/chart" uri="{C3380CC4-5D6E-409C-BE32-E72D297353CC}">
              <c16:uniqueId val="{00000001-4AA6-4BD7-B34D-CBCDE7BA6059}"/>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46</c:v>
                </c:pt>
                <c:pt idx="1">
                  <c:v>48</c:v>
                </c:pt>
                <c:pt idx="2">
                  <c:v>40</c:v>
                </c:pt>
                <c:pt idx="3">
                  <c:v>40</c:v>
                </c:pt>
                <c:pt idx="4">
                  <c:v>48</c:v>
                </c:pt>
              </c:numCache>
            </c:numRef>
          </c:val>
          <c:extLst>
            <c:ext xmlns:c16="http://schemas.microsoft.com/office/drawing/2014/chart" uri="{C3380CC4-5D6E-409C-BE32-E72D297353CC}">
              <c16:uniqueId val="{00000000-879E-4BD4-BF50-ECD057536978}"/>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41.35</c:v>
                </c:pt>
                <c:pt idx="1">
                  <c:v>42.9</c:v>
                </c:pt>
                <c:pt idx="2">
                  <c:v>43.36</c:v>
                </c:pt>
                <c:pt idx="3">
                  <c:v>42.56</c:v>
                </c:pt>
                <c:pt idx="4">
                  <c:v>42.47</c:v>
                </c:pt>
              </c:numCache>
            </c:numRef>
          </c:val>
          <c:smooth val="0"/>
          <c:extLst>
            <c:ext xmlns:c16="http://schemas.microsoft.com/office/drawing/2014/chart" uri="{C3380CC4-5D6E-409C-BE32-E72D297353CC}">
              <c16:uniqueId val="{00000001-879E-4BD4-BF50-ECD057536978}"/>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96.47</c:v>
                </c:pt>
                <c:pt idx="1">
                  <c:v>96.05</c:v>
                </c:pt>
                <c:pt idx="2">
                  <c:v>95.65</c:v>
                </c:pt>
                <c:pt idx="3">
                  <c:v>84.85</c:v>
                </c:pt>
                <c:pt idx="4">
                  <c:v>95.16</c:v>
                </c:pt>
              </c:numCache>
            </c:numRef>
          </c:val>
          <c:extLst>
            <c:ext xmlns:c16="http://schemas.microsoft.com/office/drawing/2014/chart" uri="{C3380CC4-5D6E-409C-BE32-E72D297353CC}">
              <c16:uniqueId val="{00000000-7BCF-4AE5-B85A-5ED3A865A394}"/>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82.9</c:v>
                </c:pt>
                <c:pt idx="1">
                  <c:v>83.5</c:v>
                </c:pt>
                <c:pt idx="2">
                  <c:v>83.06</c:v>
                </c:pt>
                <c:pt idx="3">
                  <c:v>83.32</c:v>
                </c:pt>
                <c:pt idx="4">
                  <c:v>83.75</c:v>
                </c:pt>
              </c:numCache>
            </c:numRef>
          </c:val>
          <c:smooth val="0"/>
          <c:extLst>
            <c:ext xmlns:c16="http://schemas.microsoft.com/office/drawing/2014/chart" uri="{C3380CC4-5D6E-409C-BE32-E72D297353CC}">
              <c16:uniqueId val="{00000001-7BCF-4AE5-B85A-5ED3A865A394}"/>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100.72</c:v>
                </c:pt>
                <c:pt idx="1">
                  <c:v>98.65</c:v>
                </c:pt>
                <c:pt idx="2">
                  <c:v>103.98</c:v>
                </c:pt>
                <c:pt idx="3">
                  <c:v>102.69</c:v>
                </c:pt>
                <c:pt idx="4">
                  <c:v>105.56</c:v>
                </c:pt>
              </c:numCache>
            </c:numRef>
          </c:val>
          <c:extLst>
            <c:ext xmlns:c16="http://schemas.microsoft.com/office/drawing/2014/chart" uri="{C3380CC4-5D6E-409C-BE32-E72D297353CC}">
              <c16:uniqueId val="{00000000-10F6-46F1-8694-891D31451C39}"/>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0F6-46F1-8694-891D31451C39}"/>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983-4583-AE2B-7C24BD4EAC32}"/>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983-4583-AE2B-7C24BD4EAC32}"/>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C2B-4741-A11B-457FEDDE1AB0}"/>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C2B-4741-A11B-457FEDDE1AB0}"/>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597-45CD-82C6-686CF451E96C}"/>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597-45CD-82C6-686CF451E96C}"/>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30B-4790-AAD4-8E48FFF23638}"/>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30B-4790-AAD4-8E48FFF23638}"/>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2990.06</c:v>
                </c:pt>
                <c:pt idx="1">
                  <c:v>2090.64</c:v>
                </c:pt>
                <c:pt idx="2" formatCode="#,##0.00;&quot;△&quot;#,##0.00">
                  <c:v>0</c:v>
                </c:pt>
                <c:pt idx="3">
                  <c:v>2708.95</c:v>
                </c:pt>
                <c:pt idx="4" formatCode="#,##0.00;&quot;△&quot;#,##0.00">
                  <c:v>0</c:v>
                </c:pt>
              </c:numCache>
            </c:numRef>
          </c:val>
          <c:extLst>
            <c:ext xmlns:c16="http://schemas.microsoft.com/office/drawing/2014/chart" uri="{C3380CC4-5D6E-409C-BE32-E72D297353CC}">
              <c16:uniqueId val="{00000000-A44A-4218-BE04-720A32B7855D}"/>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1434.89</c:v>
                </c:pt>
                <c:pt idx="1">
                  <c:v>1298.9100000000001</c:v>
                </c:pt>
                <c:pt idx="2">
                  <c:v>1243.71</c:v>
                </c:pt>
                <c:pt idx="3">
                  <c:v>1194.1500000000001</c:v>
                </c:pt>
                <c:pt idx="4">
                  <c:v>1206.79</c:v>
                </c:pt>
              </c:numCache>
            </c:numRef>
          </c:val>
          <c:smooth val="0"/>
          <c:extLst>
            <c:ext xmlns:c16="http://schemas.microsoft.com/office/drawing/2014/chart" uri="{C3380CC4-5D6E-409C-BE32-E72D297353CC}">
              <c16:uniqueId val="{00000001-A44A-4218-BE04-720A32B7855D}"/>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30.88</c:v>
                </c:pt>
                <c:pt idx="1">
                  <c:v>60.61</c:v>
                </c:pt>
                <c:pt idx="2">
                  <c:v>71.680000000000007</c:v>
                </c:pt>
                <c:pt idx="3">
                  <c:v>65.319999999999993</c:v>
                </c:pt>
                <c:pt idx="4">
                  <c:v>65.459999999999994</c:v>
                </c:pt>
              </c:numCache>
            </c:numRef>
          </c:val>
          <c:extLst>
            <c:ext xmlns:c16="http://schemas.microsoft.com/office/drawing/2014/chart" uri="{C3380CC4-5D6E-409C-BE32-E72D297353CC}">
              <c16:uniqueId val="{00000000-E0B5-4461-90F5-C844B18BFD42}"/>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66.22</c:v>
                </c:pt>
                <c:pt idx="1">
                  <c:v>69.87</c:v>
                </c:pt>
                <c:pt idx="2">
                  <c:v>74.3</c:v>
                </c:pt>
                <c:pt idx="3">
                  <c:v>72.260000000000005</c:v>
                </c:pt>
                <c:pt idx="4">
                  <c:v>71.84</c:v>
                </c:pt>
              </c:numCache>
            </c:numRef>
          </c:val>
          <c:smooth val="0"/>
          <c:extLst>
            <c:ext xmlns:c16="http://schemas.microsoft.com/office/drawing/2014/chart" uri="{C3380CC4-5D6E-409C-BE32-E72D297353CC}">
              <c16:uniqueId val="{00000001-E0B5-4461-90F5-C844B18BFD42}"/>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835.99</c:v>
                </c:pt>
                <c:pt idx="1">
                  <c:v>423.7</c:v>
                </c:pt>
                <c:pt idx="2">
                  <c:v>353.73</c:v>
                </c:pt>
                <c:pt idx="3">
                  <c:v>419.66</c:v>
                </c:pt>
                <c:pt idx="4">
                  <c:v>381.72</c:v>
                </c:pt>
              </c:numCache>
            </c:numRef>
          </c:val>
          <c:extLst>
            <c:ext xmlns:c16="http://schemas.microsoft.com/office/drawing/2014/chart" uri="{C3380CC4-5D6E-409C-BE32-E72D297353CC}">
              <c16:uniqueId val="{00000000-1D04-4694-B4B7-9A2FDD17DECF}"/>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246.72</c:v>
                </c:pt>
                <c:pt idx="1">
                  <c:v>234.96</c:v>
                </c:pt>
                <c:pt idx="2">
                  <c:v>221.81</c:v>
                </c:pt>
                <c:pt idx="3">
                  <c:v>230.02</c:v>
                </c:pt>
                <c:pt idx="4">
                  <c:v>228.47</c:v>
                </c:pt>
              </c:numCache>
            </c:numRef>
          </c:val>
          <c:smooth val="0"/>
          <c:extLst>
            <c:ext xmlns:c16="http://schemas.microsoft.com/office/drawing/2014/chart" uri="{C3380CC4-5D6E-409C-BE32-E72D297353CC}">
              <c16:uniqueId val="{00000001-1D04-4694-B4B7-9A2FDD17DECF}"/>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【1,218.70】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【218.56】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R48" zoomScaleNormal="10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和歌山県　高野町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特定環境保全公共下水道</v>
      </c>
      <c r="Q8" s="49"/>
      <c r="R8" s="49"/>
      <c r="S8" s="49"/>
      <c r="T8" s="49"/>
      <c r="U8" s="49"/>
      <c r="V8" s="49"/>
      <c r="W8" s="49" t="str">
        <f>データ!L6</f>
        <v>D2</v>
      </c>
      <c r="X8" s="49"/>
      <c r="Y8" s="49"/>
      <c r="Z8" s="49"/>
      <c r="AA8" s="49"/>
      <c r="AB8" s="49"/>
      <c r="AC8" s="49"/>
      <c r="AD8" s="50" t="str">
        <f>データ!$M$6</f>
        <v>非設置</v>
      </c>
      <c r="AE8" s="50"/>
      <c r="AF8" s="50"/>
      <c r="AG8" s="50"/>
      <c r="AH8" s="50"/>
      <c r="AI8" s="50"/>
      <c r="AJ8" s="50"/>
      <c r="AK8" s="3"/>
      <c r="AL8" s="51">
        <f>データ!S6</f>
        <v>2983</v>
      </c>
      <c r="AM8" s="51"/>
      <c r="AN8" s="51"/>
      <c r="AO8" s="51"/>
      <c r="AP8" s="51"/>
      <c r="AQ8" s="51"/>
      <c r="AR8" s="51"/>
      <c r="AS8" s="51"/>
      <c r="AT8" s="46">
        <f>データ!T6</f>
        <v>137.03</v>
      </c>
      <c r="AU8" s="46"/>
      <c r="AV8" s="46"/>
      <c r="AW8" s="46"/>
      <c r="AX8" s="46"/>
      <c r="AY8" s="46"/>
      <c r="AZ8" s="46"/>
      <c r="BA8" s="46"/>
      <c r="BB8" s="46">
        <f>データ!U6</f>
        <v>21.77</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2.11</v>
      </c>
      <c r="Q10" s="46"/>
      <c r="R10" s="46"/>
      <c r="S10" s="46"/>
      <c r="T10" s="46"/>
      <c r="U10" s="46"/>
      <c r="V10" s="46"/>
      <c r="W10" s="46">
        <f>データ!Q6</f>
        <v>66.3</v>
      </c>
      <c r="X10" s="46"/>
      <c r="Y10" s="46"/>
      <c r="Z10" s="46"/>
      <c r="AA10" s="46"/>
      <c r="AB10" s="46"/>
      <c r="AC10" s="46"/>
      <c r="AD10" s="51">
        <f>データ!R6</f>
        <v>3400</v>
      </c>
      <c r="AE10" s="51"/>
      <c r="AF10" s="51"/>
      <c r="AG10" s="51"/>
      <c r="AH10" s="51"/>
      <c r="AI10" s="51"/>
      <c r="AJ10" s="51"/>
      <c r="AK10" s="2"/>
      <c r="AL10" s="51">
        <f>データ!V6</f>
        <v>62</v>
      </c>
      <c r="AM10" s="51"/>
      <c r="AN10" s="51"/>
      <c r="AO10" s="51"/>
      <c r="AP10" s="51"/>
      <c r="AQ10" s="51"/>
      <c r="AR10" s="51"/>
      <c r="AS10" s="51"/>
      <c r="AT10" s="46">
        <f>データ!W6</f>
        <v>0.08</v>
      </c>
      <c r="AU10" s="46"/>
      <c r="AV10" s="46"/>
      <c r="AW10" s="46"/>
      <c r="AX10" s="46"/>
      <c r="AY10" s="46"/>
      <c r="AZ10" s="46"/>
      <c r="BA10" s="46"/>
      <c r="BB10" s="46">
        <f>データ!X6</f>
        <v>775</v>
      </c>
      <c r="BC10" s="46"/>
      <c r="BD10" s="46"/>
      <c r="BE10" s="46"/>
      <c r="BF10" s="46"/>
      <c r="BG10" s="46"/>
      <c r="BH10" s="46"/>
      <c r="BI10" s="46"/>
      <c r="BJ10" s="2"/>
      <c r="BK10" s="2"/>
      <c r="BL10" s="70" t="s">
        <v>22</v>
      </c>
      <c r="BM10" s="71"/>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2" t="s">
        <v>24</v>
      </c>
      <c r="BM11" s="72"/>
      <c r="BN11" s="72"/>
      <c r="BO11" s="72"/>
      <c r="BP11" s="72"/>
      <c r="BQ11" s="72"/>
      <c r="BR11" s="72"/>
      <c r="BS11" s="72"/>
      <c r="BT11" s="72"/>
      <c r="BU11" s="72"/>
      <c r="BV11" s="72"/>
      <c r="BW11" s="72"/>
      <c r="BX11" s="72"/>
      <c r="BY11" s="72"/>
      <c r="BZ11" s="72"/>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2"/>
      <c r="BM12" s="72"/>
      <c r="BN12" s="72"/>
      <c r="BO12" s="72"/>
      <c r="BP12" s="72"/>
      <c r="BQ12" s="72"/>
      <c r="BR12" s="72"/>
      <c r="BS12" s="72"/>
      <c r="BT12" s="72"/>
      <c r="BU12" s="72"/>
      <c r="BV12" s="72"/>
      <c r="BW12" s="72"/>
      <c r="BX12" s="72"/>
      <c r="BY12" s="72"/>
      <c r="BZ12" s="72"/>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3"/>
      <c r="BM13" s="73"/>
      <c r="BN13" s="73"/>
      <c r="BO13" s="73"/>
      <c r="BP13" s="73"/>
      <c r="BQ13" s="73"/>
      <c r="BR13" s="73"/>
      <c r="BS13" s="73"/>
      <c r="BT13" s="73"/>
      <c r="BU13" s="73"/>
      <c r="BV13" s="73"/>
      <c r="BW13" s="73"/>
      <c r="BX13" s="73"/>
      <c r="BY13" s="73"/>
      <c r="BZ13" s="73"/>
    </row>
    <row r="14" spans="1:78" ht="13.5" customHeight="1" x14ac:dyDescent="0.15">
      <c r="A14" s="2"/>
      <c r="B14" s="74" t="s">
        <v>25</v>
      </c>
      <c r="C14" s="75"/>
      <c r="D14" s="75"/>
      <c r="E14" s="75"/>
      <c r="F14" s="75"/>
      <c r="G14" s="75"/>
      <c r="H14" s="75"/>
      <c r="I14" s="75"/>
      <c r="J14" s="75"/>
      <c r="K14" s="75"/>
      <c r="L14" s="75"/>
      <c r="M14" s="75"/>
      <c r="N14" s="75"/>
      <c r="O14" s="75"/>
      <c r="P14" s="75"/>
      <c r="Q14" s="75"/>
      <c r="R14" s="75"/>
      <c r="S14" s="75"/>
      <c r="T14" s="75"/>
      <c r="U14" s="75"/>
      <c r="V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6"/>
      <c r="BK14" s="2"/>
      <c r="BL14" s="64" t="s">
        <v>26</v>
      </c>
      <c r="BM14" s="65"/>
      <c r="BN14" s="65"/>
      <c r="BO14" s="65"/>
      <c r="BP14" s="65"/>
      <c r="BQ14" s="65"/>
      <c r="BR14" s="65"/>
      <c r="BS14" s="65"/>
      <c r="BT14" s="65"/>
      <c r="BU14" s="65"/>
      <c r="BV14" s="65"/>
      <c r="BW14" s="65"/>
      <c r="BX14" s="65"/>
      <c r="BY14" s="65"/>
      <c r="BZ14" s="6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67"/>
      <c r="BM15" s="68"/>
      <c r="BN15" s="68"/>
      <c r="BO15" s="68"/>
      <c r="BP15" s="68"/>
      <c r="BQ15" s="68"/>
      <c r="BR15" s="68"/>
      <c r="BS15" s="68"/>
      <c r="BT15" s="68"/>
      <c r="BU15" s="68"/>
      <c r="BV15" s="68"/>
      <c r="BW15" s="68"/>
      <c r="BX15" s="68"/>
      <c r="BY15" s="68"/>
      <c r="BZ15" s="69"/>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117</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7"/>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7"/>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7"/>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7"/>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7"/>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7"/>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7"/>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7"/>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7"/>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7"/>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7"/>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7"/>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7"/>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7"/>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7"/>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7"/>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7"/>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7"/>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7"/>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7"/>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7"/>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7"/>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7"/>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7"/>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7"/>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7"/>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7"/>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4" t="s">
        <v>27</v>
      </c>
      <c r="BM45" s="65"/>
      <c r="BN45" s="65"/>
      <c r="BO45" s="65"/>
      <c r="BP45" s="65"/>
      <c r="BQ45" s="65"/>
      <c r="BR45" s="65"/>
      <c r="BS45" s="65"/>
      <c r="BT45" s="65"/>
      <c r="BU45" s="65"/>
      <c r="BV45" s="65"/>
      <c r="BW45" s="65"/>
      <c r="BX45" s="65"/>
      <c r="BY45" s="65"/>
      <c r="BZ45" s="66"/>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7"/>
      <c r="BM46" s="68"/>
      <c r="BN46" s="68"/>
      <c r="BO46" s="68"/>
      <c r="BP46" s="68"/>
      <c r="BQ46" s="68"/>
      <c r="BR46" s="68"/>
      <c r="BS46" s="68"/>
      <c r="BT46" s="68"/>
      <c r="BU46" s="68"/>
      <c r="BV46" s="68"/>
      <c r="BW46" s="68"/>
      <c r="BX46" s="68"/>
      <c r="BY46" s="68"/>
      <c r="BZ46" s="69"/>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116</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7"/>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7"/>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7"/>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7"/>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7"/>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7"/>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7"/>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7"/>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7"/>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7"/>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7"/>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7"/>
      <c r="BM59" s="55"/>
      <c r="BN59" s="55"/>
      <c r="BO59" s="55"/>
      <c r="BP59" s="55"/>
      <c r="BQ59" s="55"/>
      <c r="BR59" s="55"/>
      <c r="BS59" s="55"/>
      <c r="BT59" s="55"/>
      <c r="BU59" s="55"/>
      <c r="BV59" s="55"/>
      <c r="BW59" s="55"/>
      <c r="BX59" s="55"/>
      <c r="BY59" s="55"/>
      <c r="BZ59" s="56"/>
    </row>
    <row r="60" spans="1:78" ht="13.5" customHeight="1" x14ac:dyDescent="0.15">
      <c r="A60" s="2"/>
      <c r="B60" s="61" t="s">
        <v>28</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7"/>
      <c r="BM60" s="55"/>
      <c r="BN60" s="55"/>
      <c r="BO60" s="55"/>
      <c r="BP60" s="55"/>
      <c r="BQ60" s="55"/>
      <c r="BR60" s="55"/>
      <c r="BS60" s="55"/>
      <c r="BT60" s="55"/>
      <c r="BU60" s="55"/>
      <c r="BV60" s="55"/>
      <c r="BW60" s="55"/>
      <c r="BX60" s="55"/>
      <c r="BY60" s="55"/>
      <c r="BZ60" s="56"/>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7"/>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7"/>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8"/>
      <c r="BM63" s="59"/>
      <c r="BN63" s="59"/>
      <c r="BO63" s="59"/>
      <c r="BP63" s="59"/>
      <c r="BQ63" s="59"/>
      <c r="BR63" s="59"/>
      <c r="BS63" s="59"/>
      <c r="BT63" s="59"/>
      <c r="BU63" s="59"/>
      <c r="BV63" s="59"/>
      <c r="BW63" s="59"/>
      <c r="BX63" s="59"/>
      <c r="BY63" s="59"/>
      <c r="BZ63" s="60"/>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4" t="s">
        <v>29</v>
      </c>
      <c r="BM64" s="65"/>
      <c r="BN64" s="65"/>
      <c r="BO64" s="65"/>
      <c r="BP64" s="65"/>
      <c r="BQ64" s="65"/>
      <c r="BR64" s="65"/>
      <c r="BS64" s="65"/>
      <c r="BT64" s="65"/>
      <c r="BU64" s="65"/>
      <c r="BV64" s="65"/>
      <c r="BW64" s="65"/>
      <c r="BX64" s="65"/>
      <c r="BY64" s="65"/>
      <c r="BZ64" s="66"/>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7"/>
      <c r="BM65" s="68"/>
      <c r="BN65" s="68"/>
      <c r="BO65" s="68"/>
      <c r="BP65" s="68"/>
      <c r="BQ65" s="68"/>
      <c r="BR65" s="68"/>
      <c r="BS65" s="68"/>
      <c r="BT65" s="68"/>
      <c r="BU65" s="68"/>
      <c r="BV65" s="68"/>
      <c r="BW65" s="68"/>
      <c r="BX65" s="68"/>
      <c r="BY65" s="68"/>
      <c r="BZ65" s="69"/>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118</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7"/>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7"/>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7"/>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7"/>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7"/>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7"/>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7"/>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7"/>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7"/>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7"/>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7"/>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7"/>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7"/>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7"/>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7"/>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8"/>
      <c r="BM82" s="59"/>
      <c r="BN82" s="59"/>
      <c r="BO82" s="59"/>
      <c r="BP82" s="59"/>
      <c r="BQ82" s="59"/>
      <c r="BR82" s="59"/>
      <c r="BS82" s="59"/>
      <c r="BT82" s="59"/>
      <c r="BU82" s="59"/>
      <c r="BV82" s="59"/>
      <c r="BW82" s="59"/>
      <c r="BX82" s="59"/>
      <c r="BY82" s="59"/>
      <c r="BZ82" s="60"/>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【1,218.70】</v>
      </c>
      <c r="I86" s="26" t="str">
        <f>データ!CA6</f>
        <v>【74.17】</v>
      </c>
      <c r="J86" s="26" t="str">
        <f>データ!CL6</f>
        <v>【218.56】</v>
      </c>
      <c r="K86" s="26" t="str">
        <f>データ!CW6</f>
        <v>【42.86】</v>
      </c>
      <c r="L86" s="26" t="str">
        <f>データ!DH6</f>
        <v>【84.20】</v>
      </c>
      <c r="M86" s="26" t="s">
        <v>44</v>
      </c>
      <c r="N86" s="26" t="s">
        <v>44</v>
      </c>
      <c r="O86" s="26" t="str">
        <f>データ!EO6</f>
        <v>【0.28】</v>
      </c>
    </row>
  </sheetData>
  <sheetProtection algorithmName="SHA-512" hashValue="FvJdABqG+xhAIv8R6IO4wVo5sMDHxI6OMKHwZ5VmOmGmNrZ/jdgm3xcwMLBMMa79LrJNNXXZEGg/iaJv2UzFJg==" saltValue="uoDbmxm5VahYwv0XHwv+X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8" t="s">
        <v>54</v>
      </c>
      <c r="I3" s="79"/>
      <c r="J3" s="79"/>
      <c r="K3" s="79"/>
      <c r="L3" s="79"/>
      <c r="M3" s="79"/>
      <c r="N3" s="79"/>
      <c r="O3" s="79"/>
      <c r="P3" s="79"/>
      <c r="Q3" s="79"/>
      <c r="R3" s="79"/>
      <c r="S3" s="79"/>
      <c r="T3" s="79"/>
      <c r="U3" s="79"/>
      <c r="V3" s="79"/>
      <c r="W3" s="79"/>
      <c r="X3" s="80"/>
      <c r="Y3" s="84" t="s">
        <v>55</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56</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5" x14ac:dyDescent="0.15">
      <c r="A4" s="28" t="s">
        <v>57</v>
      </c>
      <c r="B4" s="30"/>
      <c r="C4" s="30"/>
      <c r="D4" s="30"/>
      <c r="E4" s="30"/>
      <c r="F4" s="30"/>
      <c r="G4" s="30"/>
      <c r="H4" s="81"/>
      <c r="I4" s="82"/>
      <c r="J4" s="82"/>
      <c r="K4" s="82"/>
      <c r="L4" s="82"/>
      <c r="M4" s="82"/>
      <c r="N4" s="82"/>
      <c r="O4" s="82"/>
      <c r="P4" s="82"/>
      <c r="Q4" s="82"/>
      <c r="R4" s="82"/>
      <c r="S4" s="82"/>
      <c r="T4" s="82"/>
      <c r="U4" s="82"/>
      <c r="V4" s="82"/>
      <c r="W4" s="82"/>
      <c r="X4" s="83"/>
      <c r="Y4" s="77" t="s">
        <v>58</v>
      </c>
      <c r="Z4" s="77"/>
      <c r="AA4" s="77"/>
      <c r="AB4" s="77"/>
      <c r="AC4" s="77"/>
      <c r="AD4" s="77"/>
      <c r="AE4" s="77"/>
      <c r="AF4" s="77"/>
      <c r="AG4" s="77"/>
      <c r="AH4" s="77"/>
      <c r="AI4" s="77"/>
      <c r="AJ4" s="77" t="s">
        <v>59</v>
      </c>
      <c r="AK4" s="77"/>
      <c r="AL4" s="77"/>
      <c r="AM4" s="77"/>
      <c r="AN4" s="77"/>
      <c r="AO4" s="77"/>
      <c r="AP4" s="77"/>
      <c r="AQ4" s="77"/>
      <c r="AR4" s="77"/>
      <c r="AS4" s="77"/>
      <c r="AT4" s="77"/>
      <c r="AU4" s="77" t="s">
        <v>60</v>
      </c>
      <c r="AV4" s="77"/>
      <c r="AW4" s="77"/>
      <c r="AX4" s="77"/>
      <c r="AY4" s="77"/>
      <c r="AZ4" s="77"/>
      <c r="BA4" s="77"/>
      <c r="BB4" s="77"/>
      <c r="BC4" s="77"/>
      <c r="BD4" s="77"/>
      <c r="BE4" s="77"/>
      <c r="BF4" s="77" t="s">
        <v>61</v>
      </c>
      <c r="BG4" s="77"/>
      <c r="BH4" s="77"/>
      <c r="BI4" s="77"/>
      <c r="BJ4" s="77"/>
      <c r="BK4" s="77"/>
      <c r="BL4" s="77"/>
      <c r="BM4" s="77"/>
      <c r="BN4" s="77"/>
      <c r="BO4" s="77"/>
      <c r="BP4" s="77"/>
      <c r="BQ4" s="77" t="s">
        <v>62</v>
      </c>
      <c r="BR4" s="77"/>
      <c r="BS4" s="77"/>
      <c r="BT4" s="77"/>
      <c r="BU4" s="77"/>
      <c r="BV4" s="77"/>
      <c r="BW4" s="77"/>
      <c r="BX4" s="77"/>
      <c r="BY4" s="77"/>
      <c r="BZ4" s="77"/>
      <c r="CA4" s="77"/>
      <c r="CB4" s="77" t="s">
        <v>63</v>
      </c>
      <c r="CC4" s="77"/>
      <c r="CD4" s="77"/>
      <c r="CE4" s="77"/>
      <c r="CF4" s="77"/>
      <c r="CG4" s="77"/>
      <c r="CH4" s="77"/>
      <c r="CI4" s="77"/>
      <c r="CJ4" s="77"/>
      <c r="CK4" s="77"/>
      <c r="CL4" s="77"/>
      <c r="CM4" s="77" t="s">
        <v>64</v>
      </c>
      <c r="CN4" s="77"/>
      <c r="CO4" s="77"/>
      <c r="CP4" s="77"/>
      <c r="CQ4" s="77"/>
      <c r="CR4" s="77"/>
      <c r="CS4" s="77"/>
      <c r="CT4" s="77"/>
      <c r="CU4" s="77"/>
      <c r="CV4" s="77"/>
      <c r="CW4" s="77"/>
      <c r="CX4" s="77" t="s">
        <v>65</v>
      </c>
      <c r="CY4" s="77"/>
      <c r="CZ4" s="77"/>
      <c r="DA4" s="77"/>
      <c r="DB4" s="77"/>
      <c r="DC4" s="77"/>
      <c r="DD4" s="77"/>
      <c r="DE4" s="77"/>
      <c r="DF4" s="77"/>
      <c r="DG4" s="77"/>
      <c r="DH4" s="77"/>
      <c r="DI4" s="77" t="s">
        <v>66</v>
      </c>
      <c r="DJ4" s="77"/>
      <c r="DK4" s="77"/>
      <c r="DL4" s="77"/>
      <c r="DM4" s="77"/>
      <c r="DN4" s="77"/>
      <c r="DO4" s="77"/>
      <c r="DP4" s="77"/>
      <c r="DQ4" s="77"/>
      <c r="DR4" s="77"/>
      <c r="DS4" s="77"/>
      <c r="DT4" s="77" t="s">
        <v>67</v>
      </c>
      <c r="DU4" s="77"/>
      <c r="DV4" s="77"/>
      <c r="DW4" s="77"/>
      <c r="DX4" s="77"/>
      <c r="DY4" s="77"/>
      <c r="DZ4" s="77"/>
      <c r="EA4" s="77"/>
      <c r="EB4" s="77"/>
      <c r="EC4" s="77"/>
      <c r="ED4" s="77"/>
      <c r="EE4" s="77" t="s">
        <v>68</v>
      </c>
      <c r="EF4" s="77"/>
      <c r="EG4" s="77"/>
      <c r="EH4" s="77"/>
      <c r="EI4" s="77"/>
      <c r="EJ4" s="77"/>
      <c r="EK4" s="77"/>
      <c r="EL4" s="77"/>
      <c r="EM4" s="77"/>
      <c r="EN4" s="77"/>
      <c r="EO4" s="77"/>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2019</v>
      </c>
      <c r="C6" s="33">
        <f t="shared" ref="C6:X6" si="3">C7</f>
        <v>303445</v>
      </c>
      <c r="D6" s="33">
        <f t="shared" si="3"/>
        <v>47</v>
      </c>
      <c r="E6" s="33">
        <f t="shared" si="3"/>
        <v>17</v>
      </c>
      <c r="F6" s="33">
        <f t="shared" si="3"/>
        <v>4</v>
      </c>
      <c r="G6" s="33">
        <f t="shared" si="3"/>
        <v>0</v>
      </c>
      <c r="H6" s="33" t="str">
        <f t="shared" si="3"/>
        <v>和歌山県　高野町</v>
      </c>
      <c r="I6" s="33" t="str">
        <f t="shared" si="3"/>
        <v>法非適用</v>
      </c>
      <c r="J6" s="33" t="str">
        <f t="shared" si="3"/>
        <v>下水道事業</v>
      </c>
      <c r="K6" s="33" t="str">
        <f t="shared" si="3"/>
        <v>特定環境保全公共下水道</v>
      </c>
      <c r="L6" s="33" t="str">
        <f t="shared" si="3"/>
        <v>D2</v>
      </c>
      <c r="M6" s="33" t="str">
        <f t="shared" si="3"/>
        <v>非設置</v>
      </c>
      <c r="N6" s="34" t="str">
        <f t="shared" si="3"/>
        <v>-</v>
      </c>
      <c r="O6" s="34" t="str">
        <f t="shared" si="3"/>
        <v>該当数値なし</v>
      </c>
      <c r="P6" s="34">
        <f t="shared" si="3"/>
        <v>2.11</v>
      </c>
      <c r="Q6" s="34">
        <f t="shared" si="3"/>
        <v>66.3</v>
      </c>
      <c r="R6" s="34">
        <f t="shared" si="3"/>
        <v>3400</v>
      </c>
      <c r="S6" s="34">
        <f t="shared" si="3"/>
        <v>2983</v>
      </c>
      <c r="T6" s="34">
        <f t="shared" si="3"/>
        <v>137.03</v>
      </c>
      <c r="U6" s="34">
        <f t="shared" si="3"/>
        <v>21.77</v>
      </c>
      <c r="V6" s="34">
        <f t="shared" si="3"/>
        <v>62</v>
      </c>
      <c r="W6" s="34">
        <f t="shared" si="3"/>
        <v>0.08</v>
      </c>
      <c r="X6" s="34">
        <f t="shared" si="3"/>
        <v>775</v>
      </c>
      <c r="Y6" s="35">
        <f>IF(Y7="",NA(),Y7)</f>
        <v>100.72</v>
      </c>
      <c r="Z6" s="35">
        <f t="shared" ref="Z6:AH6" si="4">IF(Z7="",NA(),Z7)</f>
        <v>98.65</v>
      </c>
      <c r="AA6" s="35">
        <f t="shared" si="4"/>
        <v>103.98</v>
      </c>
      <c r="AB6" s="35">
        <f t="shared" si="4"/>
        <v>102.69</v>
      </c>
      <c r="AC6" s="35">
        <f t="shared" si="4"/>
        <v>105.56</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2990.06</v>
      </c>
      <c r="BG6" s="35">
        <f t="shared" ref="BG6:BO6" si="7">IF(BG7="",NA(),BG7)</f>
        <v>2090.64</v>
      </c>
      <c r="BH6" s="34">
        <f t="shared" si="7"/>
        <v>0</v>
      </c>
      <c r="BI6" s="35">
        <f t="shared" si="7"/>
        <v>2708.95</v>
      </c>
      <c r="BJ6" s="34">
        <f t="shared" si="7"/>
        <v>0</v>
      </c>
      <c r="BK6" s="35">
        <f t="shared" si="7"/>
        <v>1434.89</v>
      </c>
      <c r="BL6" s="35">
        <f t="shared" si="7"/>
        <v>1298.9100000000001</v>
      </c>
      <c r="BM6" s="35">
        <f t="shared" si="7"/>
        <v>1243.71</v>
      </c>
      <c r="BN6" s="35">
        <f t="shared" si="7"/>
        <v>1194.1500000000001</v>
      </c>
      <c r="BO6" s="35">
        <f t="shared" si="7"/>
        <v>1206.79</v>
      </c>
      <c r="BP6" s="34" t="str">
        <f>IF(BP7="","",IF(BP7="-","【-】","【"&amp;SUBSTITUTE(TEXT(BP7,"#,##0.00"),"-","△")&amp;"】"))</f>
        <v>【1,218.70】</v>
      </c>
      <c r="BQ6" s="35">
        <f>IF(BQ7="",NA(),BQ7)</f>
        <v>30.88</v>
      </c>
      <c r="BR6" s="35">
        <f t="shared" ref="BR6:BZ6" si="8">IF(BR7="",NA(),BR7)</f>
        <v>60.61</v>
      </c>
      <c r="BS6" s="35">
        <f t="shared" si="8"/>
        <v>71.680000000000007</v>
      </c>
      <c r="BT6" s="35">
        <f t="shared" si="8"/>
        <v>65.319999999999993</v>
      </c>
      <c r="BU6" s="35">
        <f t="shared" si="8"/>
        <v>65.459999999999994</v>
      </c>
      <c r="BV6" s="35">
        <f t="shared" si="8"/>
        <v>66.22</v>
      </c>
      <c r="BW6" s="35">
        <f t="shared" si="8"/>
        <v>69.87</v>
      </c>
      <c r="BX6" s="35">
        <f t="shared" si="8"/>
        <v>74.3</v>
      </c>
      <c r="BY6" s="35">
        <f t="shared" si="8"/>
        <v>72.260000000000005</v>
      </c>
      <c r="BZ6" s="35">
        <f t="shared" si="8"/>
        <v>71.84</v>
      </c>
      <c r="CA6" s="34" t="str">
        <f>IF(CA7="","",IF(CA7="-","【-】","【"&amp;SUBSTITUTE(TEXT(CA7,"#,##0.00"),"-","△")&amp;"】"))</f>
        <v>【74.17】</v>
      </c>
      <c r="CB6" s="35">
        <f>IF(CB7="",NA(),CB7)</f>
        <v>835.99</v>
      </c>
      <c r="CC6" s="35">
        <f t="shared" ref="CC6:CK6" si="9">IF(CC7="",NA(),CC7)</f>
        <v>423.7</v>
      </c>
      <c r="CD6" s="35">
        <f t="shared" si="9"/>
        <v>353.73</v>
      </c>
      <c r="CE6" s="35">
        <f t="shared" si="9"/>
        <v>419.66</v>
      </c>
      <c r="CF6" s="35">
        <f t="shared" si="9"/>
        <v>381.72</v>
      </c>
      <c r="CG6" s="35">
        <f t="shared" si="9"/>
        <v>246.72</v>
      </c>
      <c r="CH6" s="35">
        <f t="shared" si="9"/>
        <v>234.96</v>
      </c>
      <c r="CI6" s="35">
        <f t="shared" si="9"/>
        <v>221.81</v>
      </c>
      <c r="CJ6" s="35">
        <f t="shared" si="9"/>
        <v>230.02</v>
      </c>
      <c r="CK6" s="35">
        <f t="shared" si="9"/>
        <v>228.47</v>
      </c>
      <c r="CL6" s="34" t="str">
        <f>IF(CL7="","",IF(CL7="-","【-】","【"&amp;SUBSTITUTE(TEXT(CL7,"#,##0.00"),"-","△")&amp;"】"))</f>
        <v>【218.56】</v>
      </c>
      <c r="CM6" s="35">
        <f>IF(CM7="",NA(),CM7)</f>
        <v>46</v>
      </c>
      <c r="CN6" s="35">
        <f t="shared" ref="CN6:CV6" si="10">IF(CN7="",NA(),CN7)</f>
        <v>48</v>
      </c>
      <c r="CO6" s="35">
        <f t="shared" si="10"/>
        <v>40</v>
      </c>
      <c r="CP6" s="35">
        <f t="shared" si="10"/>
        <v>40</v>
      </c>
      <c r="CQ6" s="35">
        <f t="shared" si="10"/>
        <v>48</v>
      </c>
      <c r="CR6" s="35">
        <f t="shared" si="10"/>
        <v>41.35</v>
      </c>
      <c r="CS6" s="35">
        <f t="shared" si="10"/>
        <v>42.9</v>
      </c>
      <c r="CT6" s="35">
        <f t="shared" si="10"/>
        <v>43.36</v>
      </c>
      <c r="CU6" s="35">
        <f t="shared" si="10"/>
        <v>42.56</v>
      </c>
      <c r="CV6" s="35">
        <f t="shared" si="10"/>
        <v>42.47</v>
      </c>
      <c r="CW6" s="34" t="str">
        <f>IF(CW7="","",IF(CW7="-","【-】","【"&amp;SUBSTITUTE(TEXT(CW7,"#,##0.00"),"-","△")&amp;"】"))</f>
        <v>【42.86】</v>
      </c>
      <c r="CX6" s="35">
        <f>IF(CX7="",NA(),CX7)</f>
        <v>96.47</v>
      </c>
      <c r="CY6" s="35">
        <f t="shared" ref="CY6:DG6" si="11">IF(CY7="",NA(),CY7)</f>
        <v>96.05</v>
      </c>
      <c r="CZ6" s="35">
        <f t="shared" si="11"/>
        <v>95.65</v>
      </c>
      <c r="DA6" s="35">
        <f t="shared" si="11"/>
        <v>84.85</v>
      </c>
      <c r="DB6" s="35">
        <f t="shared" si="11"/>
        <v>95.16</v>
      </c>
      <c r="DC6" s="35">
        <f t="shared" si="11"/>
        <v>82.9</v>
      </c>
      <c r="DD6" s="35">
        <f t="shared" si="11"/>
        <v>83.5</v>
      </c>
      <c r="DE6" s="35">
        <f t="shared" si="11"/>
        <v>83.06</v>
      </c>
      <c r="DF6" s="35">
        <f t="shared" si="11"/>
        <v>83.32</v>
      </c>
      <c r="DG6" s="35">
        <f t="shared" si="11"/>
        <v>83.75</v>
      </c>
      <c r="DH6" s="34" t="str">
        <f>IF(DH7="","",IF(DH7="-","【-】","【"&amp;SUBSTITUTE(TEXT(DH7,"#,##0.00"),"-","△")&amp;"】"))</f>
        <v>【84.20】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7.0000000000000007E-2</v>
      </c>
      <c r="EK6" s="35">
        <f t="shared" si="14"/>
        <v>0.09</v>
      </c>
      <c r="EL6" s="35">
        <f t="shared" si="14"/>
        <v>0.09</v>
      </c>
      <c r="EM6" s="35">
        <f t="shared" si="14"/>
        <v>0.13</v>
      </c>
      <c r="EN6" s="35">
        <f t="shared" si="14"/>
        <v>0.36</v>
      </c>
      <c r="EO6" s="34" t="str">
        <f>IF(EO7="","",IF(EO7="-","【-】","【"&amp;SUBSTITUTE(TEXT(EO7,"#,##0.00"),"-","△")&amp;"】"))</f>
        <v>【0.28】</v>
      </c>
    </row>
    <row r="7" spans="1:145" s="36" customFormat="1" x14ac:dyDescent="0.15">
      <c r="A7" s="28"/>
      <c r="B7" s="37">
        <v>2019</v>
      </c>
      <c r="C7" s="37">
        <v>303445</v>
      </c>
      <c r="D7" s="37">
        <v>47</v>
      </c>
      <c r="E7" s="37">
        <v>17</v>
      </c>
      <c r="F7" s="37">
        <v>4</v>
      </c>
      <c r="G7" s="37">
        <v>0</v>
      </c>
      <c r="H7" s="37" t="s">
        <v>98</v>
      </c>
      <c r="I7" s="37" t="s">
        <v>99</v>
      </c>
      <c r="J7" s="37" t="s">
        <v>100</v>
      </c>
      <c r="K7" s="37" t="s">
        <v>101</v>
      </c>
      <c r="L7" s="37" t="s">
        <v>102</v>
      </c>
      <c r="M7" s="37" t="s">
        <v>103</v>
      </c>
      <c r="N7" s="38" t="s">
        <v>104</v>
      </c>
      <c r="O7" s="38" t="s">
        <v>105</v>
      </c>
      <c r="P7" s="38">
        <v>2.11</v>
      </c>
      <c r="Q7" s="38">
        <v>66.3</v>
      </c>
      <c r="R7" s="38">
        <v>3400</v>
      </c>
      <c r="S7" s="38">
        <v>2983</v>
      </c>
      <c r="T7" s="38">
        <v>137.03</v>
      </c>
      <c r="U7" s="38">
        <v>21.77</v>
      </c>
      <c r="V7" s="38">
        <v>62</v>
      </c>
      <c r="W7" s="38">
        <v>0.08</v>
      </c>
      <c r="X7" s="38">
        <v>775</v>
      </c>
      <c r="Y7" s="38">
        <v>100.72</v>
      </c>
      <c r="Z7" s="38">
        <v>98.65</v>
      </c>
      <c r="AA7" s="38">
        <v>103.98</v>
      </c>
      <c r="AB7" s="38">
        <v>102.69</v>
      </c>
      <c r="AC7" s="38">
        <v>105.56</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2990.06</v>
      </c>
      <c r="BG7" s="38">
        <v>2090.64</v>
      </c>
      <c r="BH7" s="38">
        <v>0</v>
      </c>
      <c r="BI7" s="38">
        <v>2708.95</v>
      </c>
      <c r="BJ7" s="38">
        <v>0</v>
      </c>
      <c r="BK7" s="38">
        <v>1434.89</v>
      </c>
      <c r="BL7" s="38">
        <v>1298.9100000000001</v>
      </c>
      <c r="BM7" s="38">
        <v>1243.71</v>
      </c>
      <c r="BN7" s="38">
        <v>1194.1500000000001</v>
      </c>
      <c r="BO7" s="38">
        <v>1206.79</v>
      </c>
      <c r="BP7" s="38">
        <v>1218.7</v>
      </c>
      <c r="BQ7" s="38">
        <v>30.88</v>
      </c>
      <c r="BR7" s="38">
        <v>60.61</v>
      </c>
      <c r="BS7" s="38">
        <v>71.680000000000007</v>
      </c>
      <c r="BT7" s="38">
        <v>65.319999999999993</v>
      </c>
      <c r="BU7" s="38">
        <v>65.459999999999994</v>
      </c>
      <c r="BV7" s="38">
        <v>66.22</v>
      </c>
      <c r="BW7" s="38">
        <v>69.87</v>
      </c>
      <c r="BX7" s="38">
        <v>74.3</v>
      </c>
      <c r="BY7" s="38">
        <v>72.260000000000005</v>
      </c>
      <c r="BZ7" s="38">
        <v>71.84</v>
      </c>
      <c r="CA7" s="38">
        <v>74.17</v>
      </c>
      <c r="CB7" s="38">
        <v>835.99</v>
      </c>
      <c r="CC7" s="38">
        <v>423.7</v>
      </c>
      <c r="CD7" s="38">
        <v>353.73</v>
      </c>
      <c r="CE7" s="38">
        <v>419.66</v>
      </c>
      <c r="CF7" s="38">
        <v>381.72</v>
      </c>
      <c r="CG7" s="38">
        <v>246.72</v>
      </c>
      <c r="CH7" s="38">
        <v>234.96</v>
      </c>
      <c r="CI7" s="38">
        <v>221.81</v>
      </c>
      <c r="CJ7" s="38">
        <v>230.02</v>
      </c>
      <c r="CK7" s="38">
        <v>228.47</v>
      </c>
      <c r="CL7" s="38">
        <v>218.56</v>
      </c>
      <c r="CM7" s="38">
        <v>46</v>
      </c>
      <c r="CN7" s="38">
        <v>48</v>
      </c>
      <c r="CO7" s="38">
        <v>40</v>
      </c>
      <c r="CP7" s="38">
        <v>40</v>
      </c>
      <c r="CQ7" s="38">
        <v>48</v>
      </c>
      <c r="CR7" s="38">
        <v>41.35</v>
      </c>
      <c r="CS7" s="38">
        <v>42.9</v>
      </c>
      <c r="CT7" s="38">
        <v>43.36</v>
      </c>
      <c r="CU7" s="38">
        <v>42.56</v>
      </c>
      <c r="CV7" s="38">
        <v>42.47</v>
      </c>
      <c r="CW7" s="38">
        <v>42.86</v>
      </c>
      <c r="CX7" s="38">
        <v>96.47</v>
      </c>
      <c r="CY7" s="38">
        <v>96.05</v>
      </c>
      <c r="CZ7" s="38">
        <v>95.65</v>
      </c>
      <c r="DA7" s="38">
        <v>84.85</v>
      </c>
      <c r="DB7" s="38">
        <v>95.16</v>
      </c>
      <c r="DC7" s="38">
        <v>82.9</v>
      </c>
      <c r="DD7" s="38">
        <v>83.5</v>
      </c>
      <c r="DE7" s="38">
        <v>83.06</v>
      </c>
      <c r="DF7" s="38">
        <v>83.32</v>
      </c>
      <c r="DG7" s="38">
        <v>83.75</v>
      </c>
      <c r="DH7" s="38">
        <v>84.2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7.0000000000000007E-2</v>
      </c>
      <c r="EK7" s="38">
        <v>0.09</v>
      </c>
      <c r="EL7" s="38">
        <v>0.09</v>
      </c>
      <c r="EM7" s="38">
        <v>0.13</v>
      </c>
      <c r="EN7" s="38">
        <v>0.36</v>
      </c>
      <c r="EO7" s="38">
        <v>0.28000000000000003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111</v>
      </c>
    </row>
    <row r="12" spans="1:145" x14ac:dyDescent="0.15">
      <c r="B12">
        <v>1</v>
      </c>
      <c r="C12">
        <v>1</v>
      </c>
      <c r="D12">
        <v>1</v>
      </c>
      <c r="E12">
        <v>1</v>
      </c>
      <c r="F12">
        <v>1</v>
      </c>
      <c r="G12" t="s">
        <v>112</v>
      </c>
    </row>
    <row r="13" spans="1:145" x14ac:dyDescent="0.15">
      <c r="B13" t="s">
        <v>113</v>
      </c>
      <c r="C13" t="s">
        <v>113</v>
      </c>
      <c r="D13" t="s">
        <v>113</v>
      </c>
      <c r="E13" t="s">
        <v>113</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2021-02-01T23:39:34Z</cp:lastPrinted>
  <dcterms:created xsi:type="dcterms:W3CDTF">2020-12-04T02:56:29Z</dcterms:created>
  <dcterms:modified xsi:type="dcterms:W3CDTF">2021-02-01T23:39:46Z</dcterms:modified>
  <cp:category/>
</cp:coreProperties>
</file>