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ikaku\Desktop\新しいフォルダー\"/>
    </mc:Choice>
  </mc:AlternateContent>
  <xr:revisionPtr revIDLastSave="0" documentId="13_ncr:1_{950EF0C8-F86A-4B17-8938-692A3F22CD24}" xr6:coauthVersionLast="47" xr6:coauthVersionMax="47" xr10:uidLastSave="{00000000-0000-0000-0000-000000000000}"/>
  <workbookProtection workbookAlgorithmName="SHA-512" workbookHashValue="UZuXUxv3D0Q5tk35veSThP5sfoqJuBuMYNsU5+RsyXmvTZYgY7aXFJLFlAvw+XjiQeguVSjbKqvjtDZ7Xct0Rw==" workbookSaltValue="uKlWLihpeQF3c+htnbfFq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<sst xmlns="http://schemas.openxmlformats.org/spreadsheetml/2006/main" count="247" uniqueCount="122">
  <si>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</si>
  <si>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</si>
  <si>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</si>
  <si>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</si>
  <si>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</si>
  <si>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</si>
  <si>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</si>
  <si>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</si>
  <si>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</si>
  <si>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</si>
  <si>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</si>
  <si>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</si>
  <si>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</si>
  <si>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</si>
  <si>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</si>
  <si>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</si>
  <si>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</si>
  <si>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</si>
  <si>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</si>
  <si>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</si>
  <si>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</si>
  <si>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</si>
  <si>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</si>
  <si>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</si>
  <si>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</si>
  <si>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</si>
  <si>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</si>
  <si>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</si>
  <si>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</si>
  <si>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</si>
  <si>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</si>
  <si>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</si>
  <si>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</si>
  <si>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</si>
  <si>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</si>
  <si>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</si>
  <si>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</si>
  <si>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</si>
  <si>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</si>
  <si>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</si>
  <si>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</si>
  <si>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</si>
  <si>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</si>
  <si>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</si>
  <si>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</si>
  <si>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</si>
  <si>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</si>
  <si>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</si>
  <si>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</si>
  <si>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</si>
  <si>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</si>
  <si>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</si>
  <si>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</si>
  <si>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</si>
  <si>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</si>
  <si>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</si>
  <si>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</si>
  <si>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</si>
  <si>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</si>
  <si>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</si>
  <si>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</si>
  <si>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</si>
  <si>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</si>
  <si>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</si>
  <si>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</si>
  <si>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</si>
  <si>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</si>
  <si>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</si>
  <si>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</si>
  <si>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</si>
  <si>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</si>
  <si>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</si>
  <si>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</si>
  <si>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</si>
  <si>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</si>
  <si>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</si>
  <si>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</si>
  <si>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</si>
  <si>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</si>
  <si>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</si>
  <si>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</si>
  <si>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</si>
  <si>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</si>
  <si>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</si>
  <si>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</si>
  <si>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</si>
  <si>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</si>
  <si>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</si>
  <si>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</si>
  <si>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</si>
  <si>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</si>
  <si>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</si>
  <si>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</si>
  <si>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</si>
  <si>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</si>
  <si>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</si>
  <si>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</si>
  <si>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</si>
  <si>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</si>
  <si>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</si>
  <si>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</si>
  <si>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</si>
  <si>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</si>
  <si>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</si>
  <si>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</si>
  <si>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</si>
  <si>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</si>
  <si>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</si>
  <si>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</si>
  <si>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</si>
  <si>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</si>
  <si>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</si>
  <si>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</si>
  <si>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</si>
  <si>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</si>
  <si>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</si>
  <si>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</si>
  <si>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</si>
  <si>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</si>
  <si>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概ね100%前後で推移しているが、一般会計からの繰入金の割合が高い。今年度はコロナ対策として使用料の3か月無償化の影響で使用料収入が大幅減となっていることから、基準外繰入金も増額されている。
⑥汚水処理原価は前年度とほぼ同じ水準であるが、使用料収入の大幅減の影響で⑤経費回収率は悪化した。
④企業債残高対給水収益比率は0%を維持している。
⑦施設利用率は、類似団体を大きく上回る高い水準を維持している。
⑧水洗化率は100%を維持しており良好である。
今後は人口減少により使用料収入は減少傾向が続くことが見込まれることから、引き続き経費削減に取り組むとともに、使用料の見直しについても検討していく必要がある。</t>
    <rPh sb="1" eb="8">
      <t>シュウエキテキシュウシヒリツ</t>
    </rPh>
    <rPh sb="9" eb="10">
      <t>オオム</t>
    </rPh>
    <rPh sb="15" eb="17">
      <t>ゼンゴ</t>
    </rPh>
    <rPh sb="18" eb="20">
      <t>スイイ</t>
    </rPh>
    <rPh sb="26" eb="30">
      <t>イッパンカイケイ</t>
    </rPh>
    <rPh sb="33" eb="36">
      <t>クリイレキン</t>
    </rPh>
    <rPh sb="37" eb="39">
      <t>ワリアイ</t>
    </rPh>
    <rPh sb="40" eb="41">
      <t>タカ</t>
    </rPh>
    <rPh sb="43" eb="46">
      <t>コンネンド</t>
    </rPh>
    <rPh sb="50" eb="52">
      <t>タイサク</t>
    </rPh>
    <rPh sb="55" eb="58">
      <t>シヨウリョウ</t>
    </rPh>
    <rPh sb="89" eb="92">
      <t>キジュンガイ</t>
    </rPh>
    <rPh sb="92" eb="95">
      <t>クリイレキン</t>
    </rPh>
    <rPh sb="96" eb="98">
      <t>ゾウガク</t>
    </rPh>
    <rPh sb="106" eb="112">
      <t>オスイショリゲンカ</t>
    </rPh>
    <rPh sb="113" eb="116">
      <t>ゼンネンド</t>
    </rPh>
    <rPh sb="119" eb="120">
      <t>オナ</t>
    </rPh>
    <rPh sb="121" eb="123">
      <t>スイジュン</t>
    </rPh>
    <rPh sb="128" eb="133">
      <t>シヨウリョウシュウニュウ</t>
    </rPh>
    <rPh sb="236" eb="238">
      <t>コンゴ</t>
    </rPh>
    <rPh sb="239" eb="243">
      <t>ジンコウゲンショウ</t>
    </rPh>
    <rPh sb="246" eb="249">
      <t>シヨウリョウ</t>
    </rPh>
    <rPh sb="249" eb="251">
      <t>シュウニュウ</t>
    </rPh>
    <rPh sb="252" eb="254">
      <t>ゲンショウ</t>
    </rPh>
    <rPh sb="254" eb="256">
      <t>ケイコウ</t>
    </rPh>
    <rPh sb="257" eb="258">
      <t>ツヅ</t>
    </rPh>
    <rPh sb="262" eb="264">
      <t>ミコ</t>
    </rPh>
    <rPh sb="272" eb="273">
      <t>ヒ</t>
    </rPh>
    <rPh sb="274" eb="275">
      <t>ツヅ</t>
    </rPh>
    <rPh sb="276" eb="278">
      <t>ケイヒ</t>
    </rPh>
    <rPh sb="278" eb="280">
      <t>サクゲン</t>
    </rPh>
    <rPh sb="281" eb="282">
      <t>ト</t>
    </rPh>
    <rPh sb="283" eb="284">
      <t>ク</t>
    </rPh>
    <rPh sb="290" eb="293">
      <t>シヨウリョウ</t>
    </rPh>
    <rPh sb="294" eb="296">
      <t>ミナオ</t>
    </rPh>
    <rPh sb="302" eb="304">
      <t>ケントウ</t>
    </rPh>
    <rPh sb="308" eb="310">
      <t>ヒツヨウ</t>
    </rPh>
    <phoneticPr fontId="4"/>
  </si>
  <si>
    <t>特定地域生活排水処理事業は、各家庭に設置した浄化槽で汚水処理を行い川や水路に排水しているため、処理場や管渠を有しない事業である。
引き続き法令に則し機器の点検や清掃、水質検査等を行っていくとともに、浄化槽の管理方法について、よりよい手法がないかを継続的に検討していく。</t>
    <rPh sb="65" eb="66">
      <t>ヒ</t>
    </rPh>
    <rPh sb="67" eb="68">
      <t>ツヅ</t>
    </rPh>
    <rPh sb="69" eb="71">
      <t>ホウレイ</t>
    </rPh>
    <rPh sb="72" eb="73">
      <t>ソク</t>
    </rPh>
    <rPh sb="80" eb="82">
      <t>セイソウ</t>
    </rPh>
    <rPh sb="89" eb="90">
      <t>オコナ</t>
    </rPh>
    <rPh sb="99" eb="102">
      <t>ジョウカソウ</t>
    </rPh>
    <rPh sb="116" eb="118">
      <t>シュホウ</t>
    </rPh>
    <rPh sb="123" eb="126">
      <t>ケイゾクテキ</t>
    </rPh>
    <rPh sb="127" eb="129">
      <t>ケントウ</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</si>
  <si>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水洗化率を達成している。
このうち、特定地域生活排水処理事業は、大規模な集合処理が適さない地区の汚水処理を、合併処理浄化槽により行っている。
過疎化による人口減少の影響により使用料収入は今後も減少傾向にあることから、一般会計からの繰入は必要であり、今後もこの経営状態は継続すると考えられる。引き続き原価の削減に努めるとともに、使用料の見直しについても検討する必要がある。</t>
    <rPh sb="64" eb="66">
      <t>ケイモウ</t>
    </rPh>
    <rPh sb="109" eb="111">
      <t>トクテイ</t>
    </rPh>
    <rPh sb="111" eb="113">
      <t>チイキ</t>
    </rPh>
    <rPh sb="119" eb="121">
      <t>ジギョウ</t>
    </rPh>
    <rPh sb="145" eb="147">
      <t>ガッペイ</t>
    </rPh>
    <rPh sb="147" eb="149">
      <t>ショリ</t>
    </rPh>
    <rPh sb="149" eb="152">
      <t>ジョウカソウ</t>
    </rPh>
    <rPh sb="162" eb="165">
      <t>カソカ</t>
    </rPh>
    <rPh sb="168" eb="170">
      <t>ジンコウ</t>
    </rPh>
    <rPh sb="170" eb="172">
      <t>ゲンショウ</t>
    </rPh>
    <rPh sb="173" eb="175">
      <t>エイキョウ</t>
    </rPh>
    <rPh sb="178" eb="181">
      <t>シヨウリョウ</t>
    </rPh>
    <rPh sb="181" eb="183">
      <t>シュウニュウ</t>
    </rPh>
    <rPh sb="184" eb="186">
      <t>コンゴ</t>
    </rPh>
    <rPh sb="187" eb="189">
      <t>ゲンショウ</t>
    </rPh>
    <rPh sb="189" eb="191">
      <t>ケイコウ</t>
    </rPh>
    <rPh sb="220" eb="22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</si>
</sst>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47-460A-928E-2248194EE6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47-460A-928E-2248194EE6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96.15</c:v>
                </c:pt>
                <c:pt idx="1">
                  <c:v>96.15</c:v>
                </c:pt>
                <c:pt idx="2">
                  <c:v>96.15</c:v>
                </c:pt>
                <c:pt idx="3">
                  <c:v>96.15</c:v>
                </c:pt>
                <c:pt idx="4">
                  <c:v>96.15</c:v>
                </c:pt>
              </c:numCache>
            </c:numRef>
          </c:val>
          <c:extLst>
            <c:ext xmlns:c16="http://schemas.microsoft.com/office/drawing/2014/chart" uri="{C3380CC4-5D6E-409C-BE32-E72D297353CC}">
              <c16:uniqueId val="{00000000-F493-4C75-AFC8-6AC7386D6D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F493-4C75-AFC8-6AC7386D6D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AE-410E-851E-FD6C7BC7D7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63AE-410E-851E-FD6C7BC7D7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101.45</c:v>
                </c:pt>
                <c:pt idx="1">
                  <c:v>96.67</c:v>
                </c:pt>
                <c:pt idx="2">
                  <c:v>102.1</c:v>
                </c:pt>
                <c:pt idx="3">
                  <c:v>99.45</c:v>
                </c:pt>
                <c:pt idx="4">
                  <c:v>98.36</c:v>
                </c:pt>
              </c:numCache>
            </c:numRef>
          </c:val>
          <c:extLst>
            <c:ext xmlns:c16="http://schemas.microsoft.com/office/drawing/2014/chart" uri="{C3380CC4-5D6E-409C-BE32-E72D297353CC}">
              <c16:uniqueId val="{00000000-5F92-41BC-8A11-AEBC2A1F43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2-41BC-8A11-AEBC2A1F43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F-4C9A-89EC-C7D14E633B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F-4C9A-89EC-C7D14E633B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6-4086-9CB3-1C5811EBE4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6-4086-9CB3-1C5811EBE4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2-483E-BE8A-E65C0C4160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2-483E-BE8A-E65C0C4160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1-4DF2-88E8-86B923E275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1-4DF2-88E8-86B923E275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55.7</c:v>
                </c:pt>
                <c:pt idx="1">
                  <c:v>0</c:v>
                </c:pt>
                <c:pt idx="2">
                  <c:v>0</c:v>
                </c:pt>
                <c:pt idx="3">
                  <c:v>0</c:v>
                </c:pt>
                <c:pt idx="4">
                  <c:v>0</c:v>
                </c:pt>
              </c:numCache>
            </c:numRef>
          </c:val>
          <c:extLst>
            <c:ext xmlns:c16="http://schemas.microsoft.com/office/drawing/2014/chart" uri="{C3380CC4-5D6E-409C-BE32-E72D297353CC}">
              <c16:uniqueId val="{00000000-E05F-4C35-8EFF-64FB7FE2D7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E05F-4C35-8EFF-64FB7FE2D7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64.06</c:v>
                </c:pt>
                <c:pt idx="1">
                  <c:v>68.040000000000006</c:v>
                </c:pt>
                <c:pt idx="2">
                  <c:v>76.56</c:v>
                </c:pt>
                <c:pt idx="3">
                  <c:v>70.86</c:v>
                </c:pt>
                <c:pt idx="4">
                  <c:v>53.13</c:v>
                </c:pt>
              </c:numCache>
            </c:numRef>
          </c:val>
          <c:extLst>
            <c:ext xmlns:c16="http://schemas.microsoft.com/office/drawing/2014/chart" uri="{C3380CC4-5D6E-409C-BE32-E72D297353CC}">
              <c16:uniqueId val="{00000000-C244-4717-B5A0-D9A7319EF9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C244-4717-B5A0-D9A7319EF9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401.1</c:v>
                </c:pt>
                <c:pt idx="1">
                  <c:v>373.75</c:v>
                </c:pt>
                <c:pt idx="2">
                  <c:v>329.15</c:v>
                </c:pt>
                <c:pt idx="3">
                  <c:v>354.03</c:v>
                </c:pt>
                <c:pt idx="4">
                  <c:v>360.16</c:v>
                </c:pt>
              </c:numCache>
            </c:numRef>
          </c:val>
          <c:extLst>
            <c:ext xmlns:c16="http://schemas.microsoft.com/office/drawing/2014/chart" uri="{C3380CC4-5D6E-409C-BE32-E72D297353CC}">
              <c16:uniqueId val="{00000000-5B00-4AE6-8BDA-AA7BE4E071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5B00-4AE6-8BDA-AA7BE4E071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高野町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2889</v>
      </c>
      <c r="AM8" s="51"/>
      <c r="AN8" s="51"/>
      <c r="AO8" s="51"/>
      <c r="AP8" s="51"/>
      <c r="AQ8" s="51"/>
      <c r="AR8" s="51"/>
      <c r="AS8" s="51"/>
      <c r="AT8" s="46">
        <f>データ!T6</f>
        <v>137.03</v>
      </c>
      <c r="AU8" s="46"/>
      <c r="AV8" s="46"/>
      <c r="AW8" s="46"/>
      <c r="AX8" s="46"/>
      <c r="AY8" s="46"/>
      <c r="AZ8" s="46"/>
      <c r="BA8" s="46"/>
      <c r="BB8" s="46">
        <f>データ!U6</f>
        <v>21.08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v>
      </c>
      <c r="Q10" s="46"/>
      <c r="R10" s="46"/>
      <c r="S10" s="46"/>
      <c r="T10" s="46"/>
      <c r="U10" s="46"/>
      <c r="V10" s="46"/>
      <c r="W10" s="46">
        <f>データ!Q6</f>
        <v>100</v>
      </c>
      <c r="X10" s="46"/>
      <c r="Y10" s="46"/>
      <c r="Z10" s="46"/>
      <c r="AA10" s="46"/>
      <c r="AB10" s="46"/>
      <c r="AC10" s="46"/>
      <c r="AD10" s="51">
        <f>データ!R6</f>
        <v>4200</v>
      </c>
      <c r="AE10" s="51"/>
      <c r="AF10" s="51"/>
      <c r="AG10" s="51"/>
      <c r="AH10" s="51"/>
      <c r="AI10" s="51"/>
      <c r="AJ10" s="51"/>
      <c r="AK10" s="2"/>
      <c r="AL10" s="51">
        <f>データ!V6</f>
        <v>129</v>
      </c>
      <c r="AM10" s="51"/>
      <c r="AN10" s="51"/>
      <c r="AO10" s="51"/>
      <c r="AP10" s="51"/>
      <c r="AQ10" s="51"/>
      <c r="AR10" s="51"/>
      <c r="AS10" s="51"/>
      <c r="AT10" s="46">
        <f>データ!W6</f>
        <v>0.26</v>
      </c>
      <c r="AU10" s="46"/>
      <c r="AV10" s="46"/>
      <c r="AW10" s="46"/>
      <c r="AX10" s="46"/>
      <c r="AY10" s="46"/>
      <c r="AZ10" s="46"/>
      <c r="BA10" s="46"/>
      <c r="BB10" s="46">
        <f>データ!X6</f>
        <v>496.15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9"/>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9"/>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9"/>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77"/>
      <c r="BN59" s="77"/>
      <c r="BO59" s="77"/>
      <c r="BP59" s="77"/>
      <c r="BQ59" s="77"/>
      <c r="BR59" s="77"/>
      <c r="BS59" s="77"/>
      <c r="BT59" s="77"/>
      <c r="BU59" s="77"/>
      <c r="BV59" s="77"/>
      <c r="BW59" s="77"/>
      <c r="BX59" s="77"/>
      <c r="BY59" s="77"/>
      <c r="BZ59" s="78"/>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9"/>
      <c r="BM60" s="77"/>
      <c r="BN60" s="77"/>
      <c r="BO60" s="77"/>
      <c r="BP60" s="77"/>
      <c r="BQ60" s="77"/>
      <c r="BR60" s="77"/>
      <c r="BS60" s="77"/>
      <c r="BT60" s="77"/>
      <c r="BU60" s="77"/>
      <c r="BV60" s="77"/>
      <c r="BW60" s="77"/>
      <c r="BX60" s="77"/>
      <c r="BY60" s="77"/>
      <c r="BZ60" s="78"/>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9"/>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77"/>
      <c r="BN78" s="77"/>
      <c r="BO78" s="77"/>
      <c r="BP78" s="77"/>
      <c r="BQ78" s="77"/>
      <c r="BR78" s="77"/>
      <c r="BS78" s="77"/>
      <c r="BT78" s="77"/>
      <c r="BU78" s="77"/>
      <c r="BV78" s="77"/>
      <c r="BW78" s="77"/>
      <c r="BX78" s="77"/>
      <c r="BY78" s="77"/>
      <c r="BZ78" s="7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9"/>
      <c r="BM79" s="77"/>
      <c r="BN79" s="77"/>
      <c r="BO79" s="77"/>
      <c r="BP79" s="77"/>
      <c r="BQ79" s="77"/>
      <c r="BR79" s="77"/>
      <c r="BS79" s="77"/>
      <c r="BT79" s="77"/>
      <c r="BU79" s="77"/>
      <c r="BV79" s="77"/>
      <c r="BW79" s="77"/>
      <c r="BX79" s="77"/>
      <c r="BY79" s="77"/>
      <c r="BZ79" s="78"/>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9"/>
      <c r="BM80" s="77"/>
      <c r="BN80" s="77"/>
      <c r="BO80" s="77"/>
      <c r="BP80" s="77"/>
      <c r="BQ80" s="77"/>
      <c r="BR80" s="77"/>
      <c r="BS80" s="77"/>
      <c r="BT80" s="77"/>
      <c r="BU80" s="77"/>
      <c r="BV80" s="77"/>
      <c r="BW80" s="77"/>
      <c r="BX80" s="77"/>
      <c r="BY80" s="77"/>
      <c r="BZ80" s="78"/>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9"/>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QW71IqVHipoYP+Te5GdBgBQEucSNq9PY0tVcYtetmqYaEfqcCK76D/lxy8t7UdzTu4YeQvHskdmkFbFzV9YSMA==" saltValue="+4vyuQEc6H4sCcEQtOQZxg==" spinCount="100000" sheet="1" objects="1" scenarios="1" formatCells="0" formatColumns="0" formatRows="0"/>
  <mergeCells count="46">
    <mergeCell ref="BL66:BZ82"/>
    <mergeCell ref="B60:BJ61"/>
    <mergeCell ref="BL64:BZ65"/>
    <mergeCell ref="BL10:BM10"/>
    <mergeCell ref="BL11:BZ13"/>
    <mergeCell ref="B14:BJ15"/>
    <mergeCell ref="BL14:BZ15"/>
    <mergeCell ref="BL16:BZ44"/>
    <mergeCell ref="BL45:BZ46"/>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4" t="s">
        <v>55</v>
      </c>
      <c r="I3" s="85"/>
      <c r="J3" s="85"/>
      <c r="K3" s="85"/>
      <c r="L3" s="85"/>
      <c r="M3" s="85"/>
      <c r="N3" s="85"/>
      <c r="O3" s="85"/>
      <c r="P3" s="85"/>
      <c r="Q3" s="85"/>
      <c r="R3" s="85"/>
      <c r="S3" s="85"/>
      <c r="T3" s="85"/>
      <c r="U3" s="85"/>
      <c r="V3" s="85"/>
      <c r="W3" s="85"/>
      <c r="X3" s="86"/>
      <c r="Y3" s="90" t="s">
        <v>56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58</v>
      </c>
      <c r="B4" s="30"/>
      <c r="C4" s="30"/>
      <c r="D4" s="30"/>
      <c r="E4" s="30"/>
      <c r="F4" s="30"/>
      <c r="G4" s="30"/>
      <c r="H4" s="87"/>
      <c r="I4" s="88"/>
      <c r="J4" s="88"/>
      <c r="K4" s="88"/>
      <c r="L4" s="88"/>
      <c r="M4" s="88"/>
      <c r="N4" s="88"/>
      <c r="O4" s="88"/>
      <c r="P4" s="88"/>
      <c r="Q4" s="88"/>
      <c r="R4" s="88"/>
      <c r="S4" s="88"/>
      <c r="T4" s="88"/>
      <c r="U4" s="88"/>
      <c r="V4" s="88"/>
      <c r="W4" s="88"/>
      <c r="X4" s="89"/>
      <c r="Y4" s="83" t="s">
        <v>59</v>
      </c>
      <c r="Z4" s="83"/>
      <c r="AA4" s="83"/>
      <c r="AB4" s="83"/>
      <c r="AC4" s="83"/>
      <c r="AD4" s="83"/>
      <c r="AE4" s="83"/>
      <c r="AF4" s="83"/>
      <c r="AG4" s="83"/>
      <c r="AH4" s="83"/>
      <c r="AI4" s="83"/>
      <c r="AJ4" s="83" t="s">
        <v>60</v>
      </c>
      <c r="AK4" s="83"/>
      <c r="AL4" s="83"/>
      <c r="AM4" s="83"/>
      <c r="AN4" s="83"/>
      <c r="AO4" s="83"/>
      <c r="AP4" s="83"/>
      <c r="AQ4" s="83"/>
      <c r="AR4" s="83"/>
      <c r="AS4" s="83"/>
      <c r="AT4" s="83"/>
      <c r="AU4" s="83" t="s">
        <v>61</v>
      </c>
      <c r="AV4" s="83"/>
      <c r="AW4" s="83"/>
      <c r="AX4" s="83"/>
      <c r="AY4" s="83"/>
      <c r="AZ4" s="83"/>
      <c r="BA4" s="83"/>
      <c r="BB4" s="83"/>
      <c r="BC4" s="83"/>
      <c r="BD4" s="83"/>
      <c r="BE4" s="83"/>
      <c r="BF4" s="83" t="s">
        <v>62</v>
      </c>
      <c r="BG4" s="83"/>
      <c r="BH4" s="83"/>
      <c r="BI4" s="83"/>
      <c r="BJ4" s="83"/>
      <c r="BK4" s="83"/>
      <c r="BL4" s="83"/>
      <c r="BM4" s="83"/>
      <c r="BN4" s="83"/>
      <c r="BO4" s="83"/>
      <c r="BP4" s="83"/>
      <c r="BQ4" s="83" t="s">
        <v>63</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303445</v>
      </c>
      <c r="D6" s="33">
        <f t="shared" si="3"/>
        <v>47</v>
      </c>
      <c r="E6" s="33">
        <f t="shared" si="3"/>
        <v>18</v>
      </c>
      <c r="F6" s="33">
        <f t="shared" si="3"/>
        <v>0</v>
      </c>
      <c r="G6" s="33">
        <f t="shared" si="3"/>
        <v>0</v>
      </c>
      <c r="H6" s="33" t="str">
        <f t="shared" si="3"/>
        <v>和歌山県　高野町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4.5</v>
      </c>
      <c r="Q6" s="34">
        <f t="shared" si="3"/>
        <v>100</v>
      </c>
      <c r="R6" s="34">
        <f t="shared" si="3"/>
        <v>4200</v>
      </c>
      <c r="S6" s="34">
        <f t="shared" si="3"/>
        <v>2889</v>
      </c>
      <c r="T6" s="34">
        <f t="shared" si="3"/>
        <v>137.03</v>
      </c>
      <c r="U6" s="34">
        <f t="shared" si="3"/>
        <v>21.08</v>
      </c>
      <c r="V6" s="34">
        <f t="shared" si="3"/>
        <v>129</v>
      </c>
      <c r="W6" s="34">
        <f t="shared" si="3"/>
        <v>0.26</v>
      </c>
      <c r="X6" s="34">
        <f t="shared" si="3"/>
        <v>496.15</v>
      </c>
      <c r="Y6" s="35">
        <f>IF(Y7="",NA(),Y7)</f>
        <v>101.45</v>
      </c>
      <c r="Z6" s="35">
        <f t="shared" ref="Z6:AH6" si="4">IF(Z7="",NA(),Z7)</f>
        <v>96.67</v>
      </c>
      <c r="AA6" s="35">
        <f t="shared" si="4"/>
        <v>102.1</v>
      </c>
      <c r="AB6" s="35">
        <f t="shared" si="4"/>
        <v>99.45</v>
      </c>
      <c r="AC6" s="35">
        <f t="shared" si="4"/>
        <v>98.36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55.7</v>
      </c>
      <c r="BG6" s="34">
        <f t="shared" ref="BG6:BO6" si="7">IF(BG7="",NA(),BG7)</f>
        <v>0</v>
      </c>
      <c r="BH6" s="34">
        <f t="shared" si="7"/>
        <v>0</v>
      </c>
      <c r="BI6" s="34">
        <f t="shared" si="7"/>
        <v>0</v>
      </c>
      <c r="BJ6" s="34">
        <f t="shared" si="7"/>
        <v>0</v>
      </c>
      <c r="BK6" s="35">
        <f t="shared" si="7"/>
        <v>413.5</v>
      </c>
      <c r="BL6" s="35">
        <f t="shared" si="7"/>
        <v>407.42</v>
      </c>
      <c r="BM6" s="35">
        <f t="shared" si="7"/>
        <v>296.89</v>
      </c>
      <c r="BN6" s="35">
        <f t="shared" si="7"/>
        <v>270.57</v>
      </c>
      <c r="BO6" s="35">
        <f t="shared" si="7"/>
        <v>294.27</v>
      </c>
      <c r="BP6" s="34" t="str">
        <f>IF(BP7="","",IF(BP7="-","【-】","【"&amp;SUBSTITUTE(TEXT(BP7,"#,##0.00"),"-","△")&amp;"】"))</f>
        <v>【314.13】</v>
      </c>
      <c r="BQ6" s="35">
        <f>IF(BQ7="",NA(),BQ7)</f>
        <v>64.06</v>
      </c>
      <c r="BR6" s="35">
        <f t="shared" ref="BR6:BZ6" si="8">IF(BR7="",NA(),BR7)</f>
        <v>68.040000000000006</v>
      </c>
      <c r="BS6" s="35">
        <f t="shared" si="8"/>
        <v>76.56</v>
      </c>
      <c r="BT6" s="35">
        <f t="shared" si="8"/>
        <v>70.86</v>
      </c>
      <c r="BU6" s="35">
        <f t="shared" si="8"/>
        <v>53.13</v>
      </c>
      <c r="BV6" s="35">
        <f t="shared" si="8"/>
        <v>55.84</v>
      </c>
      <c r="BW6" s="35">
        <f t="shared" si="8"/>
        <v>57.08</v>
      </c>
      <c r="BX6" s="35">
        <f t="shared" si="8"/>
        <v>63.06</v>
      </c>
      <c r="BY6" s="35">
        <f t="shared" si="8"/>
        <v>62.5</v>
      </c>
      <c r="BZ6" s="35">
        <f t="shared" si="8"/>
        <v>60.59</v>
      </c>
      <c r="CA6" s="34" t="str">
        <f>IF(CA7="","",IF(CA7="-","【-】","【"&amp;SUBSTITUTE(TEXT(CA7,"#,##0.00"),"-","△")&amp;"】"))</f>
        <v>【58.42】</v>
      </c>
      <c r="CB6" s="35">
        <f>IF(CB7="",NA(),CB7)</f>
        <v>401.1</v>
      </c>
      <c r="CC6" s="35">
        <f t="shared" ref="CC6:CK6" si="9">IF(CC7="",NA(),CC7)</f>
        <v>373.75</v>
      </c>
      <c r="CD6" s="35">
        <f t="shared" si="9"/>
        <v>329.15</v>
      </c>
      <c r="CE6" s="35">
        <f t="shared" si="9"/>
        <v>354.03</v>
      </c>
      <c r="CF6" s="35">
        <f t="shared" si="9"/>
        <v>360.16</v>
      </c>
      <c r="CG6" s="35">
        <f t="shared" si="9"/>
        <v>287.57</v>
      </c>
      <c r="CH6" s="35">
        <f t="shared" si="9"/>
        <v>286.86</v>
      </c>
      <c r="CI6" s="35">
        <f t="shared" si="9"/>
        <v>264.77</v>
      </c>
      <c r="CJ6" s="35">
        <f t="shared" si="9"/>
        <v>269.33</v>
      </c>
      <c r="CK6" s="35">
        <f t="shared" si="9"/>
        <v>280.23</v>
      </c>
      <c r="CL6" s="34" t="str">
        <f>IF(CL7="","",IF(CL7="-","【-】","【"&amp;SUBSTITUTE(TEXT(CL7,"#,##0.00"),"-","△")&amp;"】"))</f>
        <v>【282.28】</v>
      </c>
      <c r="CM6" s="35">
        <f>IF(CM7="",NA(),CM7)</f>
        <v>96.15</v>
      </c>
      <c r="CN6" s="35">
        <f t="shared" ref="CN6:CV6" si="10">IF(CN7="",NA(),CN7)</f>
        <v>96.15</v>
      </c>
      <c r="CO6" s="35">
        <f t="shared" si="10"/>
        <v>96.15</v>
      </c>
      <c r="CP6" s="35">
        <f t="shared" si="10"/>
        <v>96.15</v>
      </c>
      <c r="CQ6" s="35">
        <f t="shared" si="10"/>
        <v>96.15</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303445</v>
      </c>
      <c r="D7" s="37">
        <v>47</v>
      </c>
      <c r="E7" s="37">
        <v>18</v>
      </c>
      <c r="F7" s="37">
        <v>0</v>
      </c>
      <c r="G7" s="37">
        <v>0</v>
      </c>
      <c r="H7" s="37" t="s">
        <v>99</v>
      </c>
      <c r="I7" s="37" t="s">
        <v>100</v>
      </c>
      <c r="J7" s="37" t="s">
        <v>101</v>
      </c>
      <c r="K7" s="37" t="s">
        <v>102</v>
      </c>
      <c r="L7" s="37" t="s">
        <v>103</v>
      </c>
      <c r="M7" s="37" t="s">
        <v>104</v>
      </c>
      <c r="N7" s="38" t="s">
        <v>105</v>
      </c>
      <c r="O7" s="38" t="s">
        <v>106</v>
      </c>
      <c r="P7" s="38">
        <v>4.5</v>
      </c>
      <c r="Q7" s="38">
        <v>100</v>
      </c>
      <c r="R7" s="38">
        <v>4200</v>
      </c>
      <c r="S7" s="38">
        <v>2889</v>
      </c>
      <c r="T7" s="38">
        <v>137.03</v>
      </c>
      <c r="U7" s="38">
        <v>21.08</v>
      </c>
      <c r="V7" s="38">
        <v>129</v>
      </c>
      <c r="W7" s="38">
        <v>0.26</v>
      </c>
      <c r="X7" s="38">
        <v>496.15</v>
      </c>
      <c r="Y7" s="38">
        <v>101.45</v>
      </c>
      <c r="Z7" s="38">
        <v>96.67</v>
      </c>
      <c r="AA7" s="38">
        <v>102.1</v>
      </c>
      <c r="AB7" s="38">
        <v>99.45</v>
      </c>
      <c r="AC7" s="38">
        <v>98.36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55.7</v>
      </c>
      <c r="BG7" s="38">
        <v>0</v>
      </c>
      <c r="BH7" s="38">
        <v>0</v>
      </c>
      <c r="BI7" s="38">
        <v>0</v>
      </c>
      <c r="BJ7" s="38">
        <v>0</v>
      </c>
      <c r="BK7" s="38">
        <v>413.5</v>
      </c>
      <c r="BL7" s="38">
        <v>407.42</v>
      </c>
      <c r="BM7" s="38">
        <v>296.89</v>
      </c>
      <c r="BN7" s="38">
        <v>270.57</v>
      </c>
      <c r="BO7" s="38">
        <v>294.27</v>
      </c>
      <c r="BP7" s="38">
        <v>314.13</v>
      </c>
      <c r="BQ7" s="38">
        <v>64.06</v>
      </c>
      <c r="BR7" s="38">
        <v>68.040000000000006</v>
      </c>
      <c r="BS7" s="38">
        <v>76.56</v>
      </c>
      <c r="BT7" s="38">
        <v>70.86</v>
      </c>
      <c r="BU7" s="38">
        <v>53.13</v>
      </c>
      <c r="BV7" s="38">
        <v>55.84</v>
      </c>
      <c r="BW7" s="38">
        <v>57.08</v>
      </c>
      <c r="BX7" s="38">
        <v>63.06</v>
      </c>
      <c r="BY7" s="38">
        <v>62.5</v>
      </c>
      <c r="BZ7" s="38">
        <v>60.59</v>
      </c>
      <c r="CA7" s="38">
        <v>58.42</v>
      </c>
      <c r="CB7" s="38">
        <v>401.1</v>
      </c>
      <c r="CC7" s="38">
        <v>373.75</v>
      </c>
      <c r="CD7" s="38">
        <v>329.15</v>
      </c>
      <c r="CE7" s="38">
        <v>354.03</v>
      </c>
      <c r="CF7" s="38">
        <v>360.16</v>
      </c>
      <c r="CG7" s="38">
        <v>287.57</v>
      </c>
      <c r="CH7" s="38">
        <v>286.86</v>
      </c>
      <c r="CI7" s="38">
        <v>264.77</v>
      </c>
      <c r="CJ7" s="38">
        <v>269.33</v>
      </c>
      <c r="CK7" s="38">
        <v>280.23</v>
      </c>
      <c r="CL7" s="38">
        <v>282.27999999999997</v>
      </c>
      <c r="CM7" s="38">
        <v>96.15</v>
      </c>
      <c r="CN7" s="38">
        <v>96.15</v>
      </c>
      <c r="CO7" s="38">
        <v>96.15</v>
      </c>
      <c r="CP7" s="38">
        <v>96.15</v>
      </c>
      <c r="CQ7" s="38">
        <v>96.15</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2021-12-03T08:10:55Z</dcterms:created>
  <dcterms:modified xsi:type="dcterms:W3CDTF">2022-02-21T23:53:18Z</dcterms:modified>
  <cp:category/>
</cp:coreProperties>
</file>