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192.168.24.53\public2\Koeikigyo-A\10.ぎょうせい\コ.高野町(上水道）\01.アドバイザリ\R04年度\50.経営比較分析表\"/>
    </mc:Choice>
  </mc:AlternateContent>
  <xr:revisionPtr revIDLastSave="0" documentId="13_ncr:1_{4AEBECAA-A8A1-4D5C-AD23-5ADA86E519FF}" xr6:coauthVersionLast="47" xr6:coauthVersionMax="47" xr10:uidLastSave="{00000000-0000-0000-0000-000000000000}"/>
  <workbookProtection workbookAlgorithmName="SHA-512" workbookHashValue="NqlZDo1i6mSSrcGI5EP5YfVx3OGv2O1a5K998oiFH8/IeLm/JQUfOQSkHQKDCrPouHdokudMTh3zVN114af31w==" workbookSaltValue="DGHjxD9PfJNVxwrzmc7OIA==" workbookSpinCount="100000" lockStructure="1"/>
  <bookViews>
    <workbookView xWindow="2037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AL10" i="4"/>
  <c r="W10" i="4"/>
  <c r="P10" i="4"/>
  <c r="BB8" i="4"/>
  <c r="AT8" i="4"/>
  <c r="AL8" i="4"/>
  <c r="AD8" i="4"/>
  <c r="W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<sst xmlns="http://schemas.openxmlformats.org/spreadsheetml/2006/main" count="233" uniqueCount="117">
  <si>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</si>
  <si>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</si>
  <si>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</si>
  <si>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</si>
  <si>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</si>
  <si>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</si>
  <si>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</si>
  <si>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</si>
  <si>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</si>
  <si>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</si>
  <si>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</si>
  <si>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</si>
  <si>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</si>
  <si>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</si>
  <si>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</si>
  <si>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</si>
  <si>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</si>
  <si>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</si>
  <si>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</si>
  <si>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</si>
  <si>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</si>
  <si>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</si>
  <si>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</si>
  <si>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</si>
  <si>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</si>
  <si>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</si>
  <si>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</si>
  <si>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</si>
  <si>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</si>
  <si>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</si>
  <si>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</si>
  <si>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</si>
  <si>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</si>
  <si>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</si>
  <si>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</si>
  <si>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</si>
  <si>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</si>
  <si>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</si>
  <si>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</si>
  <si>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</si>
  <si>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</si>
  <si>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</si>
  <si>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</si>
  <si>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</si>
  <si>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</si>
  <si>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</si>
  <si>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</si>
  <si>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</si>
  <si>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</si>
  <si>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</si>
  <si>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</si>
  <si>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</si>
  <si>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</si>
  <si>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</si>
  <si>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</si>
  <si>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</si>
  <si>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</si>
  <si>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</si>
  <si>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</si>
  <si>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</si>
  <si>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</si>
  <si>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</si>
  <si>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</si>
  <si>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</si>
  <si>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</si>
  <si>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</si>
  <si>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</si>
  <si>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</si>
  <si>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</si>
  <si>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</si>
  <si>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</si>
  <si>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</si>
  <si>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</si>
  <si>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</si>
  <si>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</si>
  <si>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</si>
  <si>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</si>
  <si>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</si>
  <si>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</si>
  <si>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</si>
  <si>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</si>
  <si>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</si>
  <si>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</si>
  <si>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</si>
  <si>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</si>
  <si>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</si>
  <si>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</si>
  <si>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</si>
  <si>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</si>
  <si>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</si>
  <si>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</si>
  <si>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</si>
  <si>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</si>
  <si>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</si>
  <si>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</si>
  <si>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</si>
  <si>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</si>
  <si>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</si>
  <si>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</si>
  <si>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</si>
  <si>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</si>
  <si>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</si>
  <si>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</si>
  <si>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</si>
  <si>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</si>
  <si>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</si>
  <si>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</si>
  <si>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</si>
  <si>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</si>
  <si>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</si>
  <si>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</si>
  <si>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</si>
  <si>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</si>
  <si>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</si>
  <si>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簡易水道の管路は、富貴地区については平成2年度から平成8年度にかけての布設替工事以降、神谷地区に至っては昭和29年度の供用開始以降更新を行っておらず、老朽化が著しく、早急な更新が喫緊の課題である。しかしながら、財源確保が困難であり、必要最小限の歳出で破損箇所の修繕などの漏水対策を行っている。</t>
    <rPh sb="0" eb="4">
      <t>カンイスイドウ</t>
    </rPh>
    <rPh sb="5" eb="7">
      <t>カンロ</t>
    </rPh>
    <phoneticPr fontId="4"/>
  </si>
  <si>
    <t>少子高齢化による人口の減少により給水人口の増加が見込めない中、施設の維持管理費用と重い地方債の償還金が大きな負担となっており、給水原価は高い水準にある。そのため、財源は一般会計からの繰入金に大きく頼っているのが現状である。
また、管路の老朽化が著しいにもかかわらず、財源確保が困難な状況にあることから、管路更新率がゼロとなっている。
今後、給水収益の減少と管路の更新投資の実施や維持管理費用の増加により、さらに経営状況が悪化することが予想されるため、必要最小限の歳出で施設整備を進め、経営の健全化に努めていく必要がある。</t>
    <rPh sb="0" eb="5">
      <t>ショウシコウレイカ</t>
    </rPh>
    <rPh sb="8" eb="10">
      <t>ジンコウ</t>
    </rPh>
    <rPh sb="11" eb="13">
      <t>ゲンショウ</t>
    </rPh>
    <rPh sb="16" eb="20">
      <t>キュウスイジンコウ</t>
    </rPh>
    <rPh sb="21" eb="23">
      <t>ゾウカ</t>
    </rPh>
    <rPh sb="24" eb="26">
      <t>ミコ</t>
    </rPh>
    <rPh sb="29" eb="30">
      <t>ナカ</t>
    </rPh>
    <rPh sb="31" eb="33">
      <t>シセツ</t>
    </rPh>
    <rPh sb="34" eb="38">
      <t>イジカンリ</t>
    </rPh>
    <rPh sb="38" eb="40">
      <t>ヒヨウ</t>
    </rPh>
    <rPh sb="41" eb="42">
      <t>オモ</t>
    </rPh>
    <rPh sb="43" eb="46">
      <t>チホウサイ</t>
    </rPh>
    <rPh sb="47" eb="50">
      <t>ショウカンキン</t>
    </rPh>
    <rPh sb="51" eb="52">
      <t>オオ</t>
    </rPh>
    <rPh sb="54" eb="56">
      <t>フタン</t>
    </rPh>
    <rPh sb="63" eb="67">
      <t>キュウスイゲンカ</t>
    </rPh>
    <rPh sb="68" eb="69">
      <t>タカ</t>
    </rPh>
    <rPh sb="70" eb="72">
      <t>スイジュン</t>
    </rPh>
    <rPh sb="81" eb="83">
      <t>ザイゲン</t>
    </rPh>
    <rPh sb="84" eb="88">
      <t>イッパンカイケイ</t>
    </rPh>
    <rPh sb="91" eb="94">
      <t>クリイレキン</t>
    </rPh>
    <rPh sb="95" eb="96">
      <t>オオ</t>
    </rPh>
    <rPh sb="98" eb="99">
      <t>タヨ</t>
    </rPh>
    <rPh sb="105" eb="107">
      <t>ゲンジョウ</t>
    </rPh>
    <rPh sb="115" eb="117">
      <t>カンロ</t>
    </rPh>
    <rPh sb="118" eb="121">
      <t>ロウキュウカ</t>
    </rPh>
    <rPh sb="122" eb="123">
      <t>イチジル</t>
    </rPh>
    <rPh sb="133" eb="135">
      <t>ザイゲン</t>
    </rPh>
    <rPh sb="135" eb="137">
      <t>カクホ</t>
    </rPh>
    <rPh sb="138" eb="140">
      <t>コンナン</t>
    </rPh>
    <rPh sb="141" eb="143">
      <t>ジョウキョウ</t>
    </rPh>
    <rPh sb="151" eb="153">
      <t>カンロ</t>
    </rPh>
    <rPh sb="153" eb="156">
      <t>コウシンリツ</t>
    </rPh>
    <rPh sb="167" eb="169">
      <t>コンゴ</t>
    </rPh>
    <rPh sb="170" eb="174">
      <t>キュウスイシュウエキ</t>
    </rPh>
    <rPh sb="175" eb="177">
      <t>ゲンショウ</t>
    </rPh>
    <rPh sb="178" eb="180">
      <t>カンロ</t>
    </rPh>
    <rPh sb="181" eb="185">
      <t>コウシントウシ</t>
    </rPh>
    <rPh sb="186" eb="188">
      <t>ジッシ</t>
    </rPh>
    <rPh sb="189" eb="195">
      <t>イジカンリヒヨウ</t>
    </rPh>
    <rPh sb="196" eb="198">
      <t>ゾウカ</t>
    </rPh>
    <rPh sb="205" eb="209">
      <t>ケイエイジョウキョウ</t>
    </rPh>
    <rPh sb="210" eb="212">
      <t>アッカ</t>
    </rPh>
    <rPh sb="217" eb="219">
      <t>ヨソウ</t>
    </rPh>
    <rPh sb="225" eb="230">
      <t>ヒツヨウサイショウゲン</t>
    </rPh>
    <rPh sb="231" eb="233">
      <t>サイシュツ</t>
    </rPh>
    <rPh sb="234" eb="238">
      <t>シセツセイビ</t>
    </rPh>
    <rPh sb="239" eb="240">
      <t>スス</t>
    </rPh>
    <rPh sb="242" eb="244">
      <t>ケイエイ</t>
    </rPh>
    <rPh sb="245" eb="247">
      <t>ケンゼン</t>
    </rPh>
    <rPh sb="247" eb="248">
      <t>カ</t>
    </rPh>
    <rPh sb="249" eb="250">
      <t>ツト</t>
    </rPh>
    <rPh sb="254" eb="256">
      <t>ヒツヨウ</t>
    </rPh>
    <phoneticPr fontId="4"/>
  </si>
  <si>
    <t xml:space="preserve">今年度は、昨年度実施したコロナ対策として水道料金の3か月無償化政策がなく、給水収益が増加した結果、総収益は増加した。総費用については、動力費の増加により、営業費用が増加、また、地方債償還金も増加したが、総収益の増加の影響が大きかったため、①収益的収支比率は上昇した。
法適用移行のための起債が前年度から3年間予定されており、昨年度の企業債残高は増加したが、今年度は起債額が減少し、残高も減少した。また、給水収益は15％増加したため、④企業債残高対給水収益比率は低下した。類似団体平均値よりも高い状況が3年は続くことになる。
⑥今年度は動力費の増加により営業費用が増加し、総費用が増加した。また、人口の減少によって有収水量が減少したため、給水原価は上昇した。このため、給水原価は継続的に減少傾向にあったが、増加に転じた。しかしながら、料金収入が増加したこと、また、有収水量が減少したことにより供給単価が大幅に上がったため、⑤料金回収率は前年度より改善した。
給水人口が前年度より約12%減少し、配水量が減少したことから⑦施設利用率は悪化した。⑧有収率は前年度とほぼ同水準である。
</t>
    <rPh sb="5" eb="8">
      <t>サクネンド</t>
    </rPh>
    <rPh sb="8" eb="10">
      <t>ジッシ</t>
    </rPh>
    <rPh sb="15" eb="17">
      <t>タイサク</t>
    </rPh>
    <rPh sb="20" eb="22">
      <t>スイドウ</t>
    </rPh>
    <rPh sb="22" eb="24">
      <t>リョウキン</t>
    </rPh>
    <rPh sb="27" eb="28">
      <t>ゲツ</t>
    </rPh>
    <rPh sb="28" eb="30">
      <t>ムショウ</t>
    </rPh>
    <rPh sb="30" eb="31">
      <t>カ</t>
    </rPh>
    <rPh sb="31" eb="33">
      <t>セイサク</t>
    </rPh>
    <rPh sb="37" eb="41">
      <t>キュウスイシュウエキ</t>
    </rPh>
    <rPh sb="42" eb="44">
      <t>ゾウカ</t>
    </rPh>
    <rPh sb="46" eb="48">
      <t>ケッカ</t>
    </rPh>
    <rPh sb="49" eb="52">
      <t>ソウシュウエキ</t>
    </rPh>
    <rPh sb="53" eb="55">
      <t>ゾウカ</t>
    </rPh>
    <rPh sb="58" eb="61">
      <t>ソウヒヨウ</t>
    </rPh>
    <rPh sb="67" eb="70">
      <t>ドウリョクヒ</t>
    </rPh>
    <rPh sb="71" eb="73">
      <t>ゾウカ</t>
    </rPh>
    <rPh sb="77" eb="81">
      <t>エイギョウヒヨウ</t>
    </rPh>
    <rPh sb="82" eb="84">
      <t>ゾウカ</t>
    </rPh>
    <rPh sb="88" eb="91">
      <t>チホウサイ</t>
    </rPh>
    <rPh sb="91" eb="94">
      <t>ショウカンキン</t>
    </rPh>
    <rPh sb="95" eb="97">
      <t>ゾウカ</t>
    </rPh>
    <rPh sb="101" eb="104">
      <t>ソウシュウエキ</t>
    </rPh>
    <rPh sb="105" eb="107">
      <t>ゾウカ</t>
    </rPh>
    <rPh sb="108" eb="110">
      <t>エイキョウ</t>
    </rPh>
    <rPh sb="111" eb="112">
      <t>オオ</t>
    </rPh>
    <rPh sb="120" eb="125">
      <t>シュウエキテキシュウシ</t>
    </rPh>
    <rPh sb="125" eb="127">
      <t>ヒリツ</t>
    </rPh>
    <rPh sb="128" eb="130">
      <t>ジョウショウ</t>
    </rPh>
    <rPh sb="135" eb="138">
      <t>ホウテキヨウ</t>
    </rPh>
    <rPh sb="138" eb="140">
      <t>イコウ</t>
    </rPh>
    <rPh sb="144" eb="146">
      <t>キサイ</t>
    </rPh>
    <rPh sb="147" eb="148">
      <t>マエ</t>
    </rPh>
    <rPh sb="153" eb="155">
      <t>ネンカン</t>
    </rPh>
    <rPh sb="155" eb="157">
      <t>ヨテイ</t>
    </rPh>
    <rPh sb="179" eb="180">
      <t>イマ</t>
    </rPh>
    <rPh sb="183" eb="185">
      <t>キサイ</t>
    </rPh>
    <rPh sb="185" eb="186">
      <t>ガク</t>
    </rPh>
    <rPh sb="187" eb="189">
      <t>ゲンショウ</t>
    </rPh>
    <rPh sb="191" eb="193">
      <t>ザンダカ</t>
    </rPh>
    <rPh sb="231" eb="233">
      <t>テイカ</t>
    </rPh>
    <rPh sb="236" eb="240">
      <t>ルイジダンタイ</t>
    </rPh>
    <rPh sb="240" eb="243">
      <t>ヘイキンチ</t>
    </rPh>
    <rPh sb="246" eb="247">
      <t>タカ</t>
    </rPh>
    <rPh sb="248" eb="250">
      <t>ジョウキョウ</t>
    </rPh>
    <rPh sb="252" eb="253">
      <t>ネン</t>
    </rPh>
    <rPh sb="254" eb="255">
      <t>ツヅ</t>
    </rPh>
    <rPh sb="269" eb="272">
      <t>ドウリョクヒ</t>
    </rPh>
    <rPh sb="273" eb="275">
      <t>ゾウカ</t>
    </rPh>
    <rPh sb="278" eb="282">
      <t>エイギョウヒヨウ</t>
    </rPh>
    <rPh sb="283" eb="285">
      <t>ゾウカ</t>
    </rPh>
    <rPh sb="287" eb="290">
      <t>ソウヒヨウ</t>
    </rPh>
    <rPh sb="291" eb="293">
      <t>ゾウカ</t>
    </rPh>
    <rPh sb="299" eb="301">
      <t>ジンコウ</t>
    </rPh>
    <rPh sb="302" eb="304">
      <t>ゲンショウ</t>
    </rPh>
    <rPh sb="308" eb="312">
      <t>ユウシュウスイリョウ</t>
    </rPh>
    <rPh sb="313" eb="315">
      <t>ゲンショウ</t>
    </rPh>
    <rPh sb="325" eb="327">
      <t>ジョウショウ</t>
    </rPh>
    <rPh sb="354" eb="356">
      <t>ゾウカ</t>
    </rPh>
    <rPh sb="357" eb="358">
      <t>テン</t>
    </rPh>
    <rPh sb="368" eb="370">
      <t>リョウキン</t>
    </rPh>
    <rPh sb="388" eb="390">
      <t>ゲンショウ</t>
    </rPh>
    <rPh sb="396" eb="400">
      <t>キョウキュウタンカ</t>
    </rPh>
    <rPh sb="401" eb="403">
      <t>オオハバ</t>
    </rPh>
    <rPh sb="405" eb="406">
      <t>ア</t>
    </rPh>
    <rPh sb="412" eb="417">
      <t>リョウキンカイシュウリツ</t>
    </rPh>
    <rPh sb="418" eb="421">
      <t>ゼンネンド</t>
    </rPh>
    <rPh sb="430" eb="434">
      <t>キュウスイジンコウ</t>
    </rPh>
    <rPh sb="435" eb="438">
      <t>ゼンネンド</t>
    </rPh>
    <rPh sb="440" eb="441">
      <t>ワズ</t>
    </rPh>
    <rPh sb="441" eb="442">
      <t>ヤク</t>
    </rPh>
    <rPh sb="445" eb="447">
      <t>ゲンショウ</t>
    </rPh>
    <rPh sb="448" eb="451">
      <t>ハイスイリョウ</t>
    </rPh>
    <rPh sb="451" eb="452">
      <t>オヨ</t>
    </rPh>
    <rPh sb="474" eb="477">
      <t>ユウシュウリツ</t>
    </rPh>
    <rPh sb="478" eb="481">
      <t>ゼンネンド</t>
    </rPh>
    <rPh sb="484" eb="487">
      <t>ドウスイジュン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</si>
</sst>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8A-4521-AECD-F399087E5D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CC8A-4521-AECD-F399087E5D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44.42</c:v>
                </c:pt>
                <c:pt idx="1">
                  <c:v>49.42</c:v>
                </c:pt>
                <c:pt idx="2">
                  <c:v>51.22</c:v>
                </c:pt>
                <c:pt idx="3">
                  <c:v>55.33</c:v>
                </c:pt>
                <c:pt idx="4">
                  <c:v>48.93</c:v>
                </c:pt>
              </c:numCache>
            </c:numRef>
          </c:val>
          <c:extLst>
            <c:ext xmlns:c16="http://schemas.microsoft.com/office/drawing/2014/chart" uri="{C3380CC4-5D6E-409C-BE32-E72D297353CC}">
              <c16:uniqueId val="{00000000-B8F7-45EC-92ED-1BD046923FE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8F7-45EC-92ED-1BD046923FE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54.61</c:v>
                </c:pt>
                <c:pt idx="1">
                  <c:v>57.54</c:v>
                </c:pt>
                <c:pt idx="2">
                  <c:v>55.64</c:v>
                </c:pt>
                <c:pt idx="3">
                  <c:v>57.33</c:v>
                </c:pt>
                <c:pt idx="4">
                  <c:v>57.95</c:v>
                </c:pt>
              </c:numCache>
            </c:numRef>
          </c:val>
          <c:extLst>
            <c:ext xmlns:c16="http://schemas.microsoft.com/office/drawing/2014/chart" uri="{C3380CC4-5D6E-409C-BE32-E72D297353CC}">
              <c16:uniqueId val="{00000000-A922-49A4-ADC0-BF22E9E199B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A922-49A4-ADC0-BF22E9E199B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67.62</c:v>
                </c:pt>
                <c:pt idx="1">
                  <c:v>63.5</c:v>
                </c:pt>
                <c:pt idx="2">
                  <c:v>69.180000000000007</c:v>
                </c:pt>
                <c:pt idx="3">
                  <c:v>62.68</c:v>
                </c:pt>
                <c:pt idx="4">
                  <c:v>63.48</c:v>
                </c:pt>
              </c:numCache>
            </c:numRef>
          </c:val>
          <c:extLst>
            <c:ext xmlns:c16="http://schemas.microsoft.com/office/drawing/2014/chart" uri="{C3380CC4-5D6E-409C-BE32-E72D297353CC}">
              <c16:uniqueId val="{00000000-0FFA-4ABB-A11D-CA780B75953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0FFA-4ABB-A11D-CA780B75953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74-4A6F-A520-485A6B2A22D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74-4A6F-A520-485A6B2A22D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2E-46A7-8F1A-06E3DA395CE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2E-46A7-8F1A-06E3DA395CE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91-4D09-9276-91A71343C3D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91-4D09-9276-91A71343C3D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9E-4721-BF69-B48C3151DA7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E-4721-BF69-B48C3151DA7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1365.02</c:v>
                </c:pt>
                <c:pt idx="1">
                  <c:v>1357.3</c:v>
                </c:pt>
                <c:pt idx="2">
                  <c:v>1266.5899999999999</c:v>
                </c:pt>
                <c:pt idx="3">
                  <c:v>1547</c:v>
                </c:pt>
                <c:pt idx="4">
                  <c:v>1330.88</c:v>
                </c:pt>
              </c:numCache>
            </c:numRef>
          </c:val>
          <c:extLst>
            <c:ext xmlns:c16="http://schemas.microsoft.com/office/drawing/2014/chart" uri="{C3380CC4-5D6E-409C-BE32-E72D297353CC}">
              <c16:uniqueId val="{00000000-DD1A-4993-9027-EF7FCE980F9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DD1A-4993-9027-EF7FCE980F9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36.29</c:v>
                </c:pt>
                <c:pt idx="1">
                  <c:v>32.93</c:v>
                </c:pt>
                <c:pt idx="2">
                  <c:v>36.24</c:v>
                </c:pt>
                <c:pt idx="3">
                  <c:v>30.67</c:v>
                </c:pt>
                <c:pt idx="4">
                  <c:v>33.89</c:v>
                </c:pt>
              </c:numCache>
            </c:numRef>
          </c:val>
          <c:extLst>
            <c:ext xmlns:c16="http://schemas.microsoft.com/office/drawing/2014/chart" uri="{C3380CC4-5D6E-409C-BE32-E72D297353CC}">
              <c16:uniqueId val="{00000000-0FD4-4462-AD70-E03B391F4A3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0FD4-4462-AD70-E03B391F4A3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828.53</c:v>
                </c:pt>
                <c:pt idx="1">
                  <c:v>755.41</c:v>
                </c:pt>
                <c:pt idx="2">
                  <c:v>679.08</c:v>
                </c:pt>
                <c:pt idx="3">
                  <c:v>603.99</c:v>
                </c:pt>
                <c:pt idx="4">
                  <c:v>701.59</c:v>
                </c:pt>
              </c:numCache>
            </c:numRef>
          </c:val>
          <c:extLst>
            <c:ext xmlns:c16="http://schemas.microsoft.com/office/drawing/2014/chart" uri="{C3380CC4-5D6E-409C-BE32-E72D297353CC}">
              <c16:uniqueId val="{00000000-3538-4177-A1A8-F85FB15EAA6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3538-4177-A1A8-F85FB15EAA6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7"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高野町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2794</v>
      </c>
      <c r="AM8" s="60"/>
      <c r="AN8" s="60"/>
      <c r="AO8" s="60"/>
      <c r="AP8" s="60"/>
      <c r="AQ8" s="60"/>
      <c r="AR8" s="60"/>
      <c r="AS8" s="60"/>
      <c r="AT8" s="36">
        <f>データ!$S$6</f>
        <v>137.03</v>
      </c>
      <c r="AU8" s="36"/>
      <c r="AV8" s="36"/>
      <c r="AW8" s="36"/>
      <c r="AX8" s="36"/>
      <c r="AY8" s="36"/>
      <c r="AZ8" s="36"/>
      <c r="BA8" s="36"/>
      <c r="BB8" s="36">
        <f>データ!$T$6</f>
        <v>20.39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10.8</v>
      </c>
      <c r="Q10" s="36"/>
      <c r="R10" s="36"/>
      <c r="S10" s="36"/>
      <c r="T10" s="36"/>
      <c r="U10" s="36"/>
      <c r="V10" s="36"/>
      <c r="W10" s="60">
        <f>データ!$Q$6</f>
        <v>3775</v>
      </c>
      <c r="X10" s="60"/>
      <c r="Y10" s="60"/>
      <c r="Z10" s="60"/>
      <c r="AA10" s="60"/>
      <c r="AB10" s="60"/>
      <c r="AC10" s="60"/>
      <c r="AD10" s="2"/>
      <c r="AE10" s="2"/>
      <c r="AF10" s="2"/>
      <c r="AG10" s="2"/>
      <c r="AH10" s="2"/>
      <c r="AI10" s="2"/>
      <c r="AJ10" s="2"/>
      <c r="AK10" s="2"/>
      <c r="AL10" s="60">
        <f>データ!$U$6</f>
        <v>300</v>
      </c>
      <c r="AM10" s="60"/>
      <c r="AN10" s="60"/>
      <c r="AO10" s="60"/>
      <c r="AP10" s="60"/>
      <c r="AQ10" s="60"/>
      <c r="AR10" s="60"/>
      <c r="AS10" s="60"/>
      <c r="AT10" s="36">
        <f>データ!$V$6</f>
        <v>1.25</v>
      </c>
      <c r="AU10" s="36"/>
      <c r="AV10" s="36"/>
      <c r="AW10" s="36"/>
      <c r="AX10" s="36"/>
      <c r="AY10" s="36"/>
      <c r="AZ10" s="36"/>
      <c r="BA10" s="36"/>
      <c r="BB10" s="36">
        <f>データ!$W$6</f>
        <v>240</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xM8ZHZ0z9pvxPWe17dIiq7uR7cvSruPspTrdbWFH41rRzQ1ApiQ6KQT6mBM3lAEyAgIuf7Vv7yLPwTtMn3ZsfA==" saltValue="MmkP/GwV6znwKB1Jp6Pi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303445</v>
      </c>
      <c r="D6" s="20">
        <f t="shared" si="3"/>
        <v>47</v>
      </c>
      <c r="E6" s="20">
        <f t="shared" si="3"/>
        <v>1</v>
      </c>
      <c r="F6" s="20">
        <f t="shared" si="3"/>
        <v>0</v>
      </c>
      <c r="G6" s="20">
        <f t="shared" si="3"/>
        <v>0</v>
      </c>
      <c r="H6" s="20" t="str">
        <f t="shared" si="3"/>
        <v>和歌山県　高野町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10.8</v>
      </c>
      <c r="Q6" s="21">
        <f t="shared" si="3"/>
        <v>3775</v>
      </c>
      <c r="R6" s="21">
        <f t="shared" si="3"/>
        <v>2794</v>
      </c>
      <c r="S6" s="21">
        <f t="shared" si="3"/>
        <v>137.03</v>
      </c>
      <c r="T6" s="21">
        <f t="shared" si="3"/>
        <v>20.39</v>
      </c>
      <c r="U6" s="21">
        <f t="shared" si="3"/>
        <v>300</v>
      </c>
      <c r="V6" s="21">
        <f t="shared" si="3"/>
        <v>1.25</v>
      </c>
      <c r="W6" s="21">
        <f t="shared" si="3"/>
        <v>240</v>
      </c>
      <c r="X6" s="22">
        <f>IF(X7="",NA(),X7)</f>
        <v>67.62</v>
      </c>
      <c r="Y6" s="22">
        <f t="shared" ref="Y6:AG6" si="4">IF(Y7="",NA(),Y7)</f>
        <v>63.5</v>
      </c>
      <c r="Z6" s="22">
        <f t="shared" si="4"/>
        <v>69.180000000000007</v>
      </c>
      <c r="AA6" s="22">
        <f t="shared" si="4"/>
        <v>62.68</v>
      </c>
      <c r="AB6" s="22">
        <f t="shared" si="4"/>
        <v>63.48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1365.02</v>
      </c>
      <c r="BF6" s="22">
        <f t="shared" ref="BF6:BN6" si="7">IF(BF7="",NA(),BF7)</f>
        <v>1357.3</v>
      </c>
      <c r="BG6" s="22">
        <f t="shared" si="7"/>
        <v>1266.5899999999999</v>
      </c>
      <c r="BH6" s="22">
        <f t="shared" si="7"/>
        <v>1547</v>
      </c>
      <c r="BI6" s="22">
        <f t="shared" si="7"/>
        <v>1330.88</v>
      </c>
      <c r="BJ6" s="22">
        <f t="shared" si="7"/>
        <v>1302.33</v>
      </c>
      <c r="BK6" s="22">
        <f t="shared" si="7"/>
        <v>1274.21</v>
      </c>
      <c r="BL6" s="22">
        <f t="shared" si="7"/>
        <v>1183.92</v>
      </c>
      <c r="BM6" s="22">
        <f t="shared" si="7"/>
        <v>1128.72</v>
      </c>
      <c r="BN6" s="22">
        <f t="shared" si="7"/>
        <v>1125.25</v>
      </c>
      <c r="BO6" s="21" t="str">
        <f>IF(BO7="","",IF(BO7="-","【-】","【"&amp;SUBSTITUTE(TEXT(BO7,"#,##0.00"),"-","△")&amp;"】"))</f>
        <v>【940.88】</v>
      </c>
      <c r="BP6" s="22">
        <f>IF(BP7="",NA(),BP7)</f>
        <v>36.29</v>
      </c>
      <c r="BQ6" s="22">
        <f t="shared" ref="BQ6:BY6" si="8">IF(BQ7="",NA(),BQ7)</f>
        <v>32.93</v>
      </c>
      <c r="BR6" s="22">
        <f t="shared" si="8"/>
        <v>36.24</v>
      </c>
      <c r="BS6" s="22">
        <f t="shared" si="8"/>
        <v>30.67</v>
      </c>
      <c r="BT6" s="22">
        <f t="shared" si="8"/>
        <v>33.89</v>
      </c>
      <c r="BU6" s="22">
        <f t="shared" si="8"/>
        <v>40.89</v>
      </c>
      <c r="BV6" s="22">
        <f t="shared" si="8"/>
        <v>41.25</v>
      </c>
      <c r="BW6" s="22">
        <f t="shared" si="8"/>
        <v>42.5</v>
      </c>
      <c r="BX6" s="22">
        <f t="shared" si="8"/>
        <v>41.84</v>
      </c>
      <c r="BY6" s="22">
        <f t="shared" si="8"/>
        <v>41.44</v>
      </c>
      <c r="BZ6" s="21" t="str">
        <f>IF(BZ7="","",IF(BZ7="-","【-】","【"&amp;SUBSTITUTE(TEXT(BZ7,"#,##0.00"),"-","△")&amp;"】"))</f>
        <v>【54.59】</v>
      </c>
      <c r="CA6" s="22">
        <f>IF(CA7="",NA(),CA7)</f>
        <v>828.53</v>
      </c>
      <c r="CB6" s="22">
        <f t="shared" ref="CB6:CJ6" si="9">IF(CB7="",NA(),CB7)</f>
        <v>755.41</v>
      </c>
      <c r="CC6" s="22">
        <f t="shared" si="9"/>
        <v>679.08</v>
      </c>
      <c r="CD6" s="22">
        <f t="shared" si="9"/>
        <v>603.99</v>
      </c>
      <c r="CE6" s="22">
        <f t="shared" si="9"/>
        <v>701.59</v>
      </c>
      <c r="CF6" s="22">
        <f t="shared" si="9"/>
        <v>383.2</v>
      </c>
      <c r="CG6" s="22">
        <f t="shared" si="9"/>
        <v>383.25</v>
      </c>
      <c r="CH6" s="22">
        <f t="shared" si="9"/>
        <v>377.72</v>
      </c>
      <c r="CI6" s="22">
        <f t="shared" si="9"/>
        <v>390.47</v>
      </c>
      <c r="CJ6" s="22">
        <f t="shared" si="9"/>
        <v>403.61</v>
      </c>
      <c r="CK6" s="21" t="str">
        <f>IF(CK7="","",IF(CK7="-","【-】","【"&amp;SUBSTITUTE(TEXT(CK7,"#,##0.00"),"-","△")&amp;"】"))</f>
        <v>【301.20】</v>
      </c>
      <c r="CL6" s="22">
        <f>IF(CL7="",NA(),CL7)</f>
        <v>44.42</v>
      </c>
      <c r="CM6" s="22">
        <f t="shared" ref="CM6:CU6" si="10">IF(CM7="",NA(),CM7)</f>
        <v>49.42</v>
      </c>
      <c r="CN6" s="22">
        <f t="shared" si="10"/>
        <v>51.22</v>
      </c>
      <c r="CO6" s="22">
        <f t="shared" si="10"/>
        <v>55.33</v>
      </c>
      <c r="CP6" s="22">
        <f t="shared" si="10"/>
        <v>48.93</v>
      </c>
      <c r="CQ6" s="22">
        <f t="shared" si="10"/>
        <v>47.95</v>
      </c>
      <c r="CR6" s="22">
        <f t="shared" si="10"/>
        <v>48.26</v>
      </c>
      <c r="CS6" s="22">
        <f t="shared" si="10"/>
        <v>48.01</v>
      </c>
      <c r="CT6" s="22">
        <f t="shared" si="10"/>
        <v>49.08</v>
      </c>
      <c r="CU6" s="22">
        <f t="shared" si="10"/>
        <v>51.46</v>
      </c>
      <c r="CV6" s="21" t="str">
        <f>IF(CV7="","",IF(CV7="-","【-】","【"&amp;SUBSTITUTE(TEXT(CV7,"#,##0.00"),"-","△")&amp;"】"))</f>
        <v>【56.42】</v>
      </c>
      <c r="CW6" s="22">
        <f>IF(CW7="",NA(),CW7)</f>
        <v>54.61</v>
      </c>
      <c r="CX6" s="22">
        <f t="shared" ref="CX6:DF6" si="11">IF(CX7="",NA(),CX7)</f>
        <v>57.54</v>
      </c>
      <c r="CY6" s="22">
        <f t="shared" si="11"/>
        <v>55.64</v>
      </c>
      <c r="CZ6" s="22">
        <f t="shared" si="11"/>
        <v>57.33</v>
      </c>
      <c r="DA6" s="22">
        <f t="shared" si="11"/>
        <v>57.95</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303445</v>
      </c>
      <c r="D7" s="24">
        <v>47</v>
      </c>
      <c r="E7" s="24">
        <v>1</v>
      </c>
      <c r="F7" s="24">
        <v>0</v>
      </c>
      <c r="G7" s="24">
        <v>0</v>
      </c>
      <c r="H7" s="24" t="s">
        <v>95</v>
      </c>
      <c r="I7" s="24" t="s">
        <v>96</v>
      </c>
      <c r="J7" s="24" t="s">
        <v>97</v>
      </c>
      <c r="K7" s="24" t="s">
        <v>98</v>
      </c>
      <c r="L7" s="24" t="s">
        <v>99</v>
      </c>
      <c r="M7" s="24" t="s">
        <v>100</v>
      </c>
      <c r="N7" s="25" t="s">
        <v>101</v>
      </c>
      <c r="O7" s="25" t="s">
        <v>102</v>
      </c>
      <c r="P7" s="25">
        <v>10.8</v>
      </c>
      <c r="Q7" s="25">
        <v>3775</v>
      </c>
      <c r="R7" s="25">
        <v>2794</v>
      </c>
      <c r="S7" s="25">
        <v>137.03</v>
      </c>
      <c r="T7" s="25">
        <v>20.39</v>
      </c>
      <c r="U7" s="25">
        <v>300</v>
      </c>
      <c r="V7" s="25">
        <v>1.25</v>
      </c>
      <c r="W7" s="25">
        <v>240</v>
      </c>
      <c r="X7" s="25">
        <v>67.62</v>
      </c>
      <c r="Y7" s="25">
        <v>63.5</v>
      </c>
      <c r="Z7" s="25">
        <v>69.180000000000007</v>
      </c>
      <c r="AA7" s="25">
        <v>62.68</v>
      </c>
      <c r="AB7" s="25">
        <v>63.48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1365.02</v>
      </c>
      <c r="BF7" s="25">
        <v>1357.3</v>
      </c>
      <c r="BG7" s="25">
        <v>1266.5899999999999</v>
      </c>
      <c r="BH7" s="25">
        <v>1547</v>
      </c>
      <c r="BI7" s="25">
        <v>1330.88</v>
      </c>
      <c r="BJ7" s="25">
        <v>1302.33</v>
      </c>
      <c r="BK7" s="25">
        <v>1274.21</v>
      </c>
      <c r="BL7" s="25">
        <v>1183.92</v>
      </c>
      <c r="BM7" s="25">
        <v>1128.72</v>
      </c>
      <c r="BN7" s="25">
        <v>1125.25</v>
      </c>
      <c r="BO7" s="25">
        <v>940.88</v>
      </c>
      <c r="BP7" s="25">
        <v>36.29</v>
      </c>
      <c r="BQ7" s="25">
        <v>32.93</v>
      </c>
      <c r="BR7" s="25">
        <v>36.24</v>
      </c>
      <c r="BS7" s="25">
        <v>30.67</v>
      </c>
      <c r="BT7" s="25">
        <v>33.89</v>
      </c>
      <c r="BU7" s="25">
        <v>40.89</v>
      </c>
      <c r="BV7" s="25">
        <v>41.25</v>
      </c>
      <c r="BW7" s="25">
        <v>42.5</v>
      </c>
      <c r="BX7" s="25">
        <v>41.84</v>
      </c>
      <c r="BY7" s="25">
        <v>41.44</v>
      </c>
      <c r="BZ7" s="25">
        <v>54.59</v>
      </c>
      <c r="CA7" s="25">
        <v>828.53</v>
      </c>
      <c r="CB7" s="25">
        <v>755.41</v>
      </c>
      <c r="CC7" s="25">
        <v>679.08</v>
      </c>
      <c r="CD7" s="25">
        <v>603.99</v>
      </c>
      <c r="CE7" s="25">
        <v>701.59</v>
      </c>
      <c r="CF7" s="25">
        <v>383.2</v>
      </c>
      <c r="CG7" s="25">
        <v>383.25</v>
      </c>
      <c r="CH7" s="25">
        <v>377.72</v>
      </c>
      <c r="CI7" s="25">
        <v>390.47</v>
      </c>
      <c r="CJ7" s="25">
        <v>403.61</v>
      </c>
      <c r="CK7" s="25">
        <v>301.2</v>
      </c>
      <c r="CL7" s="25">
        <v>44.42</v>
      </c>
      <c r="CM7" s="25">
        <v>49.42</v>
      </c>
      <c r="CN7" s="25">
        <v>51.22</v>
      </c>
      <c r="CO7" s="25">
        <v>55.33</v>
      </c>
      <c r="CP7" s="25">
        <v>48.93</v>
      </c>
      <c r="CQ7" s="25">
        <v>47.95</v>
      </c>
      <c r="CR7" s="25">
        <v>48.26</v>
      </c>
      <c r="CS7" s="25">
        <v>48.01</v>
      </c>
      <c r="CT7" s="25">
        <v>49.08</v>
      </c>
      <c r="CU7" s="25">
        <v>51.46</v>
      </c>
      <c r="CV7" s="25">
        <v>56.42</v>
      </c>
      <c r="CW7" s="25">
        <v>54.61</v>
      </c>
      <c r="CX7" s="25">
        <v>57.54</v>
      </c>
      <c r="CY7" s="25">
        <v>55.64</v>
      </c>
      <c r="CZ7" s="25">
        <v>57.33</v>
      </c>
      <c r="DA7" s="25">
        <v>57.95</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110</v>
      </c>
      <c r="D13" t="s">
        <v>111</v>
      </c>
      <c r="E13" t="s">
        <v>112</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cp:lastPrinted>2023-01-20T04:56:36Z</cp:lastPrinted>
  <dcterms:created xsi:type="dcterms:W3CDTF">2022-12-01T01:10:52Z</dcterms:created>
  <dcterms:modified xsi:type="dcterms:W3CDTF">2023-01-20T04:56:40Z</dcterms:modified>
  <cp:category/>
</cp:coreProperties>
</file>