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42CDF768-CC14-4C8F-9548-EB8093A6345D}" xr6:coauthVersionLast="47" xr6:coauthVersionMax="47" xr10:uidLastSave="{00000000-0000-0000-0000-000000000000}"/>
  <workbookProtection workbookAlgorithmName="SHA-512" workbookHashValue="rrH8eyfnNmF9bKxpxkdeBB/KcEscrlvjppS+Ds8/cjkwZtK6Wc85u1icJ9iI0r9+WM3xHBeVM6QL0OqgG6GsFA==" workbookSaltValue="PGo95PC5m7fsrd1IQUNTo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<sst xmlns="http://schemas.openxmlformats.org/spreadsheetml/2006/main" count="236" uniqueCount="121">
  <si>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</si>
  <si>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</si>
  <si>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</si>
  <si>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</si>
  <si>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</si>
  <si>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</si>
  <si>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</si>
  <si>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</si>
  <si>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</si>
  <si>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</si>
  <si>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</si>
  <si>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</si>
  <si>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</si>
  <si>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</si>
  <si>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</si>
  <si>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</si>
  <si>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</si>
  <si>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</si>
  <si>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</si>
  <si>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</si>
  <si>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</si>
  <si>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</si>
  <si>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</si>
  <si>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</si>
  <si>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</si>
  <si>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</si>
  <si>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</si>
  <si>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</si>
  <si>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</si>
  <si>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</si>
  <si>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</si>
  <si>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</si>
  <si>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</si>
  <si>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</si>
  <si>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</si>
  <si>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</si>
  <si>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</si>
  <si>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</si>
  <si>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</si>
  <si>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</si>
  <si>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</si>
  <si>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</si>
  <si>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</si>
  <si>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</si>
  <si>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</si>
  <si>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</si>
  <si>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</si>
  <si>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</si>
  <si>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</si>
  <si>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</si>
  <si>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</si>
  <si>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</si>
  <si>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</si>
  <si>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</si>
  <si>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</si>
  <si>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</si>
  <si>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</si>
  <si>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</si>
  <si>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</si>
  <si>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</si>
  <si>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</si>
  <si>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</si>
  <si>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</si>
  <si>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</si>
  <si>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</si>
  <si>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</si>
  <si>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</si>
  <si>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</si>
  <si>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</si>
  <si>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</si>
  <si>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</si>
  <si>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</si>
  <si>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</si>
  <si>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</si>
  <si>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</si>
  <si>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</si>
  <si>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</si>
  <si>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</si>
  <si>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</si>
  <si>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</si>
  <si>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</si>
  <si>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</si>
  <si>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</si>
  <si>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</si>
  <si>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</si>
  <si>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</si>
  <si>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</si>
  <si>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</si>
  <si>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</si>
  <si>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</si>
  <si>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</si>
  <si>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</si>
  <si>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</si>
  <si>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</si>
  <si>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</si>
  <si>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</si>
  <si>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</si>
  <si>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</si>
  <si>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</si>
  <si>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</si>
  <si>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</si>
  <si>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</si>
  <si>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</si>
  <si>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</si>
  <si>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</si>
  <si>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</si>
  <si>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</si>
  <si>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</si>
  <si>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</si>
  <si>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</si>
  <si>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</si>
  <si>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</si>
  <si>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</si>
  <si>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</si>
  <si>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</si>
  <si>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</si>
  <si>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</si>
  <si>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</si>
  <si>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このうち、農業集落排水は花坂地区の汚水処理を行っている。
一般会計繰入金への依存度が高く、将来的には人口の減少による料金収入の減少と施設の維持や更新に係る費用の増大が見込まれるため、計画的な修繕・更新によるライフサイクルコストの最小化に取り組むとともに、財源確保のための使用料の見直しについても検討する必要がある。</t>
    <phoneticPr fontId="4"/>
  </si>
  <si>
    <t>①収益的収支比率は100％を上回っているが、収入の大半は一般会計からの繰入金であり、基準外繰入の占める割合も大きい状況である。今年度は総収益及び総費用が微増した結果、収益的収支比率は前年度とほぼ同じ水準であった。
④企業債残高対事業規模比率は、償還に要する資金の全額を一般会計が負担することとなっているため、前年度に引き続き0％となっている。
⑥汚水処理原価は、前年度とほぼ同じ水準であった。また、使用料収入の3か月無償化措置が無くなったことで、使用料単価は大幅増となった。これにより、⑤経費回収率は大きく改善した。
⑦施設利用率は類似団体平均を上回っていたが、今年度は平均値が上昇したことにより、平均値を下回る結果となった。
⑧水洗化率が既に100％近い水準にあることや、将来的な人口の減少が見込まれていることを鑑みると、これ以上の施設利用は見込めないため、更新時には施設規模の適正化の検討が必要である。</t>
    <rPh sb="70" eb="71">
      <t>オヨ</t>
    </rPh>
    <rPh sb="72" eb="75">
      <t>ソウヒヨウ</t>
    </rPh>
    <rPh sb="76" eb="78">
      <t>ビゾウ</t>
    </rPh>
    <rPh sb="80" eb="82">
      <t>ケッカ</t>
    </rPh>
    <rPh sb="183" eb="186">
      <t>ゼンネンド</t>
    </rPh>
    <rPh sb="189" eb="190">
      <t>オナ</t>
    </rPh>
    <rPh sb="191" eb="193">
      <t>スイジュン</t>
    </rPh>
    <rPh sb="209" eb="210">
      <t>ゲツ</t>
    </rPh>
    <rPh sb="213" eb="215">
      <t>ソチ</t>
    </rPh>
    <rPh sb="216" eb="217">
      <t>ナ</t>
    </rPh>
    <rPh sb="225" eb="228">
      <t>シヨウリョウ</t>
    </rPh>
    <rPh sb="228" eb="230">
      <t>タンカ</t>
    </rPh>
    <rPh sb="231" eb="233">
      <t>オオハバ</t>
    </rPh>
    <rPh sb="233" eb="234">
      <t>ゾウ</t>
    </rPh>
    <rPh sb="252" eb="253">
      <t>オオ</t>
    </rPh>
    <rPh sb="255" eb="257">
      <t>カイゼン</t>
    </rPh>
    <rPh sb="284" eb="287">
      <t>コンネンド</t>
    </rPh>
    <rPh sb="288" eb="291">
      <t>ヘイキンチ</t>
    </rPh>
    <rPh sb="292" eb="294">
      <t>ジョウショウ</t>
    </rPh>
    <rPh sb="302" eb="305">
      <t>ヘイキンチ</t>
    </rPh>
    <rPh sb="306" eb="308">
      <t>シタマワ</t>
    </rPh>
    <rPh sb="309" eb="311">
      <t>ケッカ</t>
    </rPh>
    <phoneticPr fontId="4"/>
  </si>
  <si>
    <t xml:space="preserve">現状では、管路の更新は行っていない。
しかしながら、平成10年の供用開始から20年以上経過しており、処理場全体の整備計画を行う時期に来ている。
将来にわたる安定した事業運営のためには、処理場や管路については定期的な調査や修繕、更新の計画を検討していく必要がある。
</t>
    <rPh sb="0" eb="2">
      <t>ゲンジョウ</t>
    </rPh>
    <rPh sb="26" eb="28">
      <t>ヘイセイ</t>
    </rPh>
    <rPh sb="30" eb="31">
      <t>ネン</t>
    </rPh>
    <rPh sb="32" eb="34">
      <t>キョウヨウ</t>
    </rPh>
    <rPh sb="41" eb="4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</si>
</sst>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3-4F27-BE79-66F5B142A2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653-4F27-BE79-66F5B142A2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62.96</c:v>
                </c:pt>
                <c:pt idx="1">
                  <c:v>54.32</c:v>
                </c:pt>
                <c:pt idx="2">
                  <c:v>51.85</c:v>
                </c:pt>
                <c:pt idx="3">
                  <c:v>55.56</c:v>
                </c:pt>
                <c:pt idx="4">
                  <c:v>56.79</c:v>
                </c:pt>
              </c:numCache>
            </c:numRef>
          </c:val>
          <c:extLst>
            <c:ext xmlns:c16="http://schemas.microsoft.com/office/drawing/2014/chart" uri="{C3380CC4-5D6E-409C-BE32-E72D297353CC}">
              <c16:uniqueId val="{00000000-1AFC-4AD1-B338-B5A7AEBE4C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AFC-4AD1-B338-B5A7AEBE4C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93.27</c:v>
                </c:pt>
                <c:pt idx="3">
                  <c:v>95.88</c:v>
                </c:pt>
                <c:pt idx="4">
                  <c:v>96.63</c:v>
                </c:pt>
              </c:numCache>
            </c:numRef>
          </c:val>
          <c:extLst>
            <c:ext xmlns:c16="http://schemas.microsoft.com/office/drawing/2014/chart" uri="{C3380CC4-5D6E-409C-BE32-E72D297353CC}">
              <c16:uniqueId val="{00000000-46FD-4A8B-857B-07D3C04167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6FD-4A8B-857B-07D3C04167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103.3</c:v>
                </c:pt>
                <c:pt idx="1">
                  <c:v>106.01</c:v>
                </c:pt>
                <c:pt idx="2">
                  <c:v>104.05</c:v>
                </c:pt>
                <c:pt idx="3">
                  <c:v>100.95</c:v>
                </c:pt>
                <c:pt idx="4">
                  <c:v>100.96</c:v>
                </c:pt>
              </c:numCache>
            </c:numRef>
          </c:val>
          <c:extLst>
            <c:ext xmlns:c16="http://schemas.microsoft.com/office/drawing/2014/chart" uri="{C3380CC4-5D6E-409C-BE32-E72D297353CC}">
              <c16:uniqueId val="{00000000-60A2-4B78-8DBF-298128B033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2-4B78-8DBF-298128B033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1F-4495-B067-94C8281527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1F-4495-B067-94C8281527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5-418C-BE3B-BF91925A09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5-418C-BE3B-BF91925A09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E-4A4A-9BA5-00DD68C856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E-4A4A-9BA5-00DD68C856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E-4CD7-B18F-5CE0E6AD2D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E-4CD7-B18F-5CE0E6AD2D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200.67</c:v>
                </c:pt>
                <c:pt idx="1">
                  <c:v>0</c:v>
                </c:pt>
                <c:pt idx="2">
                  <c:v>0</c:v>
                </c:pt>
                <c:pt idx="3">
                  <c:v>0</c:v>
                </c:pt>
                <c:pt idx="4">
                  <c:v>0</c:v>
                </c:pt>
              </c:numCache>
            </c:numRef>
          </c:val>
          <c:extLst>
            <c:ext xmlns:c16="http://schemas.microsoft.com/office/drawing/2014/chart" uri="{C3380CC4-5D6E-409C-BE32-E72D297353CC}">
              <c16:uniqueId val="{00000000-774B-478D-B240-828EA5C2E0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74B-478D-B240-828EA5C2E0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57.53</c:v>
                </c:pt>
                <c:pt idx="1">
                  <c:v>60.26</c:v>
                </c:pt>
                <c:pt idx="2">
                  <c:v>26.42</c:v>
                </c:pt>
                <c:pt idx="3">
                  <c:v>44.28</c:v>
                </c:pt>
                <c:pt idx="4">
                  <c:v>55.11</c:v>
                </c:pt>
              </c:numCache>
            </c:numRef>
          </c:val>
          <c:extLst>
            <c:ext xmlns:c16="http://schemas.microsoft.com/office/drawing/2014/chart" uri="{C3380CC4-5D6E-409C-BE32-E72D297353CC}">
              <c16:uniqueId val="{00000000-B755-4B19-B6F0-02360C8534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755-4B19-B6F0-02360C8534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236.96</c:v>
                </c:pt>
                <c:pt idx="1">
                  <c:v>253.63</c:v>
                </c:pt>
                <c:pt idx="2">
                  <c:v>602.41</c:v>
                </c:pt>
                <c:pt idx="3">
                  <c:v>275.01</c:v>
                </c:pt>
                <c:pt idx="4">
                  <c:v>271.64</c:v>
                </c:pt>
              </c:numCache>
            </c:numRef>
          </c:val>
          <c:extLst>
            <c:ext xmlns:c16="http://schemas.microsoft.com/office/drawing/2014/chart" uri="{C3380CC4-5D6E-409C-BE32-E72D297353CC}">
              <c16:uniqueId val="{00000000-1077-40AE-B606-CFA7A574D5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077-40AE-B606-CFA7A574D5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4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高野町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2794</v>
      </c>
      <c r="AM8" s="46"/>
      <c r="AN8" s="46"/>
      <c r="AO8" s="46"/>
      <c r="AP8" s="46"/>
      <c r="AQ8" s="46"/>
      <c r="AR8" s="46"/>
      <c r="AS8" s="46"/>
      <c r="AT8" s="45">
        <f>データ!T6</f>
        <v>137.03</v>
      </c>
      <c r="AU8" s="45"/>
      <c r="AV8" s="45"/>
      <c r="AW8" s="45"/>
      <c r="AX8" s="45"/>
      <c r="AY8" s="45"/>
      <c r="AZ8" s="45"/>
      <c r="BA8" s="45"/>
      <c r="BB8" s="45">
        <f>データ!U6</f>
        <v>20.39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v>
      </c>
      <c r="Q10" s="45"/>
      <c r="R10" s="45"/>
      <c r="S10" s="45"/>
      <c r="T10" s="45"/>
      <c r="U10" s="45"/>
      <c r="V10" s="45"/>
      <c r="W10" s="45">
        <f>データ!Q6</f>
        <v>100</v>
      </c>
      <c r="X10" s="45"/>
      <c r="Y10" s="45"/>
      <c r="Z10" s="45"/>
      <c r="AA10" s="45"/>
      <c r="AB10" s="45"/>
      <c r="AC10" s="45"/>
      <c r="AD10" s="46">
        <f>データ!R6</f>
        <v>3400</v>
      </c>
      <c r="AE10" s="46"/>
      <c r="AF10" s="46"/>
      <c r="AG10" s="46"/>
      <c r="AH10" s="46"/>
      <c r="AI10" s="46"/>
      <c r="AJ10" s="46"/>
      <c r="AK10" s="2"/>
      <c r="AL10" s="46">
        <f>データ!V6</f>
        <v>89</v>
      </c>
      <c r="AM10" s="46"/>
      <c r="AN10" s="46"/>
      <c r="AO10" s="46"/>
      <c r="AP10" s="46"/>
      <c r="AQ10" s="46"/>
      <c r="AR10" s="46"/>
      <c r="AS10" s="46"/>
      <c r="AT10" s="45">
        <f>データ!W6</f>
        <v>0.31</v>
      </c>
      <c r="AU10" s="45"/>
      <c r="AV10" s="45"/>
      <c r="AW10" s="45"/>
      <c r="AX10" s="45"/>
      <c r="AY10" s="45"/>
      <c r="AZ10" s="45"/>
      <c r="BA10" s="45"/>
      <c r="BB10" s="45">
        <f>データ!X6</f>
        <v>287.10000000000002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IntfNW00yi5yfmwwMkhWw7orRtlJVVkGPY7VzT/9Z14XoCEXLIH6vjCKwkVxAavUw3FGBa4ruoNmD8QrP6NkdQ==" saltValue="1o713luhbXE4kEL93hP0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303445</v>
      </c>
      <c r="D6" s="19">
        <f t="shared" si="3"/>
        <v>47</v>
      </c>
      <c r="E6" s="19">
        <f t="shared" si="3"/>
        <v>17</v>
      </c>
      <c r="F6" s="19">
        <f t="shared" si="3"/>
        <v>5</v>
      </c>
      <c r="G6" s="19">
        <f t="shared" si="3"/>
        <v>0</v>
      </c>
      <c r="H6" s="19" t="str">
        <f t="shared" si="3"/>
        <v>和歌山県　高野町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v>
      </c>
      <c r="Q6" s="20">
        <f t="shared" si="3"/>
        <v>100</v>
      </c>
      <c r="R6" s="20">
        <f t="shared" si="3"/>
        <v>3400</v>
      </c>
      <c r="S6" s="20">
        <f t="shared" si="3"/>
        <v>2794</v>
      </c>
      <c r="T6" s="20">
        <f t="shared" si="3"/>
        <v>137.03</v>
      </c>
      <c r="U6" s="20">
        <f t="shared" si="3"/>
        <v>20.39</v>
      </c>
      <c r="V6" s="20">
        <f t="shared" si="3"/>
        <v>89</v>
      </c>
      <c r="W6" s="20">
        <f t="shared" si="3"/>
        <v>0.31</v>
      </c>
      <c r="X6" s="20">
        <f t="shared" si="3"/>
        <v>287.10000000000002</v>
      </c>
      <c r="Y6" s="21">
        <f>IF(Y7="",NA(),Y7)</f>
        <v>103.3</v>
      </c>
      <c r="Z6" s="21">
        <f t="shared" ref="Z6:AH6" si="4">IF(Z7="",NA(),Z7)</f>
        <v>106.01</v>
      </c>
      <c r="AA6" s="21">
        <f t="shared" si="4"/>
        <v>104.05</v>
      </c>
      <c r="AB6" s="21">
        <f t="shared" si="4"/>
        <v>100.95</v>
      </c>
      <c r="AC6" s="21">
        <f t="shared" si="4"/>
        <v>100.96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200.67</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57.53</v>
      </c>
      <c r="BR6" s="21">
        <f t="shared" ref="BR6:BZ6" si="8">IF(BR7="",NA(),BR7)</f>
        <v>60.26</v>
      </c>
      <c r="BS6" s="21">
        <f t="shared" si="8"/>
        <v>26.42</v>
      </c>
      <c r="BT6" s="21">
        <f t="shared" si="8"/>
        <v>44.28</v>
      </c>
      <c r="BU6" s="21">
        <f t="shared" si="8"/>
        <v>55.11</v>
      </c>
      <c r="BV6" s="21">
        <f t="shared" si="8"/>
        <v>59.8</v>
      </c>
      <c r="BW6" s="21">
        <f t="shared" si="8"/>
        <v>57.77</v>
      </c>
      <c r="BX6" s="21">
        <f t="shared" si="8"/>
        <v>57.31</v>
      </c>
      <c r="BY6" s="21">
        <f t="shared" si="8"/>
        <v>57.08</v>
      </c>
      <c r="BZ6" s="21">
        <f t="shared" si="8"/>
        <v>56.26</v>
      </c>
      <c r="CA6" s="20" t="str">
        <f>IF(CA7="","",IF(CA7="-","【-】","【"&amp;SUBSTITUTE(TEXT(CA7,"#,##0.00"),"-","△")&amp;"】"))</f>
        <v>【60.65】</v>
      </c>
      <c r="CB6" s="21">
        <f>IF(CB7="",NA(),CB7)</f>
        <v>236.96</v>
      </c>
      <c r="CC6" s="21">
        <f t="shared" ref="CC6:CK6" si="9">IF(CC7="",NA(),CC7)</f>
        <v>253.63</v>
      </c>
      <c r="CD6" s="21">
        <f t="shared" si="9"/>
        <v>602.41</v>
      </c>
      <c r="CE6" s="21">
        <f t="shared" si="9"/>
        <v>275.01</v>
      </c>
      <c r="CF6" s="21">
        <f t="shared" si="9"/>
        <v>271.64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62.96</v>
      </c>
      <c r="CN6" s="21">
        <f t="shared" ref="CN6:CV6" si="10">IF(CN7="",NA(),CN7)</f>
        <v>54.32</v>
      </c>
      <c r="CO6" s="21">
        <f t="shared" si="10"/>
        <v>51.85</v>
      </c>
      <c r="CP6" s="21">
        <f t="shared" si="10"/>
        <v>55.56</v>
      </c>
      <c r="CQ6" s="21">
        <f t="shared" si="10"/>
        <v>56.79</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93.27</v>
      </c>
      <c r="DA6" s="21">
        <f t="shared" si="11"/>
        <v>95.88</v>
      </c>
      <c r="DB6" s="21">
        <f t="shared" si="11"/>
        <v>96.63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303445</v>
      </c>
      <c r="D7" s="23">
        <v>47</v>
      </c>
      <c r="E7" s="23">
        <v>17</v>
      </c>
      <c r="F7" s="23">
        <v>5</v>
      </c>
      <c r="G7" s="23">
        <v>0</v>
      </c>
      <c r="H7" s="23" t="s">
        <v>98</v>
      </c>
      <c r="I7" s="23" t="s">
        <v>99</v>
      </c>
      <c r="J7" s="23" t="s">
        <v>100</v>
      </c>
      <c r="K7" s="23" t="s">
        <v>101</v>
      </c>
      <c r="L7" s="23" t="s">
        <v>102</v>
      </c>
      <c r="M7" s="23" t="s">
        <v>103</v>
      </c>
      <c r="N7" s="24" t="s">
        <v>104</v>
      </c>
      <c r="O7" s="24" t="s">
        <v>105</v>
      </c>
      <c r="P7" s="24">
        <v>3.2</v>
      </c>
      <c r="Q7" s="24">
        <v>100</v>
      </c>
      <c r="R7" s="24">
        <v>3400</v>
      </c>
      <c r="S7" s="24">
        <v>2794</v>
      </c>
      <c r="T7" s="24">
        <v>137.03</v>
      </c>
      <c r="U7" s="24">
        <v>20.39</v>
      </c>
      <c r="V7" s="24">
        <v>89</v>
      </c>
      <c r="W7" s="24">
        <v>0.31</v>
      </c>
      <c r="X7" s="24">
        <v>287.10000000000002</v>
      </c>
      <c r="Y7" s="24">
        <v>103.3</v>
      </c>
      <c r="Z7" s="24">
        <v>106.01</v>
      </c>
      <c r="AA7" s="24">
        <v>104.05</v>
      </c>
      <c r="AB7" s="24">
        <v>100.95</v>
      </c>
      <c r="AC7" s="24">
        <v>100.96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200.67</v>
      </c>
      <c r="BG7" s="24">
        <v>0</v>
      </c>
      <c r="BH7" s="24">
        <v>0</v>
      </c>
      <c r="BI7" s="24">
        <v>0</v>
      </c>
      <c r="BJ7" s="24">
        <v>0</v>
      </c>
      <c r="BK7" s="24">
        <v>855.8</v>
      </c>
      <c r="BL7" s="24">
        <v>789.46</v>
      </c>
      <c r="BM7" s="24">
        <v>826.83</v>
      </c>
      <c r="BN7" s="24">
        <v>867.83</v>
      </c>
      <c r="BO7" s="24">
        <v>791.76</v>
      </c>
      <c r="BP7" s="24">
        <v>786.37</v>
      </c>
      <c r="BQ7" s="24">
        <v>57.53</v>
      </c>
      <c r="BR7" s="24">
        <v>60.26</v>
      </c>
      <c r="BS7" s="24">
        <v>26.42</v>
      </c>
      <c r="BT7" s="24">
        <v>44.28</v>
      </c>
      <c r="BU7" s="24">
        <v>55.11</v>
      </c>
      <c r="BV7" s="24">
        <v>59.8</v>
      </c>
      <c r="BW7" s="24">
        <v>57.77</v>
      </c>
      <c r="BX7" s="24">
        <v>57.31</v>
      </c>
      <c r="BY7" s="24">
        <v>57.08</v>
      </c>
      <c r="BZ7" s="24">
        <v>56.26</v>
      </c>
      <c r="CA7" s="24">
        <v>60.65</v>
      </c>
      <c r="CB7" s="24">
        <v>236.96</v>
      </c>
      <c r="CC7" s="24">
        <v>253.63</v>
      </c>
      <c r="CD7" s="24">
        <v>602.41</v>
      </c>
      <c r="CE7" s="24">
        <v>275.01</v>
      </c>
      <c r="CF7" s="24">
        <v>271.64</v>
      </c>
      <c r="CG7" s="24">
        <v>263.76</v>
      </c>
      <c r="CH7" s="24">
        <v>274.35000000000002</v>
      </c>
      <c r="CI7" s="24">
        <v>273.52</v>
      </c>
      <c r="CJ7" s="24">
        <v>274.99</v>
      </c>
      <c r="CK7" s="24">
        <v>282.08999999999997</v>
      </c>
      <c r="CL7" s="24">
        <v>256.97000000000003</v>
      </c>
      <c r="CM7" s="24">
        <v>62.96</v>
      </c>
      <c r="CN7" s="24">
        <v>54.32</v>
      </c>
      <c r="CO7" s="24">
        <v>51.85</v>
      </c>
      <c r="CP7" s="24">
        <v>55.56</v>
      </c>
      <c r="CQ7" s="24">
        <v>56.79</v>
      </c>
      <c r="CR7" s="24">
        <v>51.75</v>
      </c>
      <c r="CS7" s="24">
        <v>50.68</v>
      </c>
      <c r="CT7" s="24">
        <v>50.14</v>
      </c>
      <c r="CU7" s="24">
        <v>54.83</v>
      </c>
      <c r="CV7" s="24">
        <v>66.53</v>
      </c>
      <c r="CW7" s="24">
        <v>61.14</v>
      </c>
      <c r="CX7" s="24">
        <v>100</v>
      </c>
      <c r="CY7" s="24">
        <v>100</v>
      </c>
      <c r="CZ7" s="24">
        <v>93.27</v>
      </c>
      <c r="DA7" s="24">
        <v>95.88</v>
      </c>
      <c r="DB7" s="24">
        <v>96.63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2023-01-20T04:59:02Z</cp:lastPrinted>
  <dcterms:created xsi:type="dcterms:W3CDTF">2022-12-01T01:58:58Z</dcterms:created>
  <dcterms:modified xsi:type="dcterms:W3CDTF">2023-01-20T04:59:17Z</dcterms:modified>
  <cp:category/>
</cp:coreProperties>
</file>